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5" yWindow="480" windowWidth="17400" windowHeight="9465" activeTab="1"/>
  </bookViews>
  <sheets>
    <sheet name="年度預算收入" sheetId="4" r:id="rId1"/>
    <sheet name="年度預算支出" sheetId="6" r:id="rId2"/>
    <sheet name="年度結算收入 (2)" sheetId="21" r:id="rId3"/>
    <sheet name="年度結算支出 (2)" sheetId="22" r:id="rId4"/>
    <sheet name="Sheet1" sheetId="20" r:id="rId5"/>
  </sheets>
  <definedNames>
    <definedName name="_xlnm.Print_Area" localSheetId="3">'年度結算支出 (2)'!$C$7:$W$59</definedName>
    <definedName name="_xlnm.Print_Area" localSheetId="2">'年度結算收入 (2)'!$B$9:$V$23</definedName>
    <definedName name="_xlnm.Print_Area" localSheetId="1">年度預算支出!$C$7:$W$59</definedName>
    <definedName name="_xlnm.Print_Area" localSheetId="0">年度預算收入!$B$9:$V$26</definedName>
  </definedNames>
  <calcPr calcId="124519"/>
</workbook>
</file>

<file path=xl/calcChain.xml><?xml version="1.0" encoding="utf-8"?>
<calcChain xmlns="http://schemas.openxmlformats.org/spreadsheetml/2006/main">
  <c r="S52" i="6"/>
  <c r="S53"/>
  <c r="Q52"/>
  <c r="F58" i="22" l="1"/>
  <c r="U53"/>
  <c r="U54" s="1"/>
  <c r="S53"/>
  <c r="S54" s="1"/>
  <c r="R53"/>
  <c r="R54" s="1"/>
  <c r="P53"/>
  <c r="P54" s="1"/>
  <c r="O53"/>
  <c r="O54" s="1"/>
  <c r="N53"/>
  <c r="N54" s="1"/>
  <c r="M53"/>
  <c r="M54" s="1"/>
  <c r="L53"/>
  <c r="L54" s="1"/>
  <c r="K53"/>
  <c r="K54" s="1"/>
  <c r="J53"/>
  <c r="J54" s="1"/>
  <c r="I53"/>
  <c r="I54" s="1"/>
  <c r="H53"/>
  <c r="H54" s="1"/>
  <c r="U52"/>
  <c r="T52"/>
  <c r="S52"/>
  <c r="R52"/>
  <c r="P52"/>
  <c r="O52"/>
  <c r="N52"/>
  <c r="M52"/>
  <c r="L52"/>
  <c r="K52"/>
  <c r="J52"/>
  <c r="I52"/>
  <c r="H52"/>
  <c r="T51"/>
  <c r="T50"/>
  <c r="T49"/>
  <c r="T48"/>
  <c r="T47"/>
  <c r="T46"/>
  <c r="T45"/>
  <c r="T44"/>
  <c r="T43"/>
  <c r="T42"/>
  <c r="T41"/>
  <c r="T40"/>
  <c r="T39"/>
  <c r="T38"/>
  <c r="T37"/>
  <c r="T36"/>
  <c r="T35"/>
  <c r="T34"/>
  <c r="T33"/>
  <c r="T32"/>
  <c r="T31"/>
  <c r="T30"/>
  <c r="T29"/>
  <c r="T28"/>
  <c r="T27"/>
  <c r="T26"/>
  <c r="T25"/>
  <c r="W24"/>
  <c r="V24"/>
  <c r="T24"/>
  <c r="T23"/>
  <c r="T22"/>
  <c r="T21"/>
  <c r="T20"/>
  <c r="T19"/>
  <c r="T18"/>
  <c r="T17"/>
  <c r="T16"/>
  <c r="T15"/>
  <c r="T14"/>
  <c r="T13"/>
  <c r="T12"/>
  <c r="T11"/>
  <c r="T10"/>
  <c r="T9"/>
  <c r="U23" i="21"/>
  <c r="Q23"/>
  <c r="P23"/>
  <c r="O23"/>
  <c r="N23"/>
  <c r="M23"/>
  <c r="L23"/>
  <c r="K23"/>
  <c r="J23"/>
  <c r="I23"/>
  <c r="H23"/>
  <c r="G23"/>
  <c r="F23"/>
  <c r="E23"/>
  <c r="U22"/>
  <c r="U21"/>
  <c r="R21"/>
  <c r="U20"/>
  <c r="R20"/>
  <c r="U19"/>
  <c r="R19"/>
  <c r="U18"/>
  <c r="R18"/>
  <c r="U17"/>
  <c r="R17"/>
  <c r="U16"/>
  <c r="R16"/>
  <c r="U15"/>
  <c r="R15"/>
  <c r="U14"/>
  <c r="R14"/>
  <c r="R23" s="1"/>
  <c r="U13"/>
  <c r="R13"/>
  <c r="U12"/>
  <c r="R12"/>
  <c r="T51" i="6"/>
  <c r="T50"/>
  <c r="T49"/>
  <c r="T47"/>
  <c r="T48"/>
  <c r="T38"/>
  <c r="T39"/>
  <c r="T40"/>
  <c r="T41"/>
  <c r="T42"/>
  <c r="T43"/>
  <c r="T44"/>
  <c r="T45"/>
  <c r="T46"/>
  <c r="T29"/>
  <c r="T30"/>
  <c r="T31"/>
  <c r="T32"/>
  <c r="T33"/>
  <c r="T34"/>
  <c r="T35"/>
  <c r="T36"/>
  <c r="T37"/>
  <c r="T25"/>
  <c r="T26"/>
  <c r="T27"/>
  <c r="T28"/>
  <c r="T15"/>
  <c r="T16"/>
  <c r="T17"/>
  <c r="T18"/>
  <c r="T19"/>
  <c r="T20"/>
  <c r="T21"/>
  <c r="T22"/>
  <c r="T23"/>
  <c r="T24"/>
  <c r="V24" s="1"/>
  <c r="T14"/>
  <c r="T11"/>
  <c r="T12"/>
  <c r="T13"/>
  <c r="T10"/>
  <c r="T9"/>
  <c r="H52"/>
  <c r="I52"/>
  <c r="J52"/>
  <c r="K52"/>
  <c r="L52"/>
  <c r="M52"/>
  <c r="N52"/>
  <c r="O52"/>
  <c r="P52"/>
  <c r="R52"/>
  <c r="G26" i="4"/>
  <c r="I53" i="6" s="1"/>
  <c r="I54" s="1"/>
  <c r="H26" i="4"/>
  <c r="J53" i="6" s="1"/>
  <c r="J54" s="1"/>
  <c r="I26" i="4"/>
  <c r="K53" i="6" s="1"/>
  <c r="K54" s="1"/>
  <c r="J26" i="4"/>
  <c r="L53" i="6" s="1"/>
  <c r="K26" i="4"/>
  <c r="M53" i="6" s="1"/>
  <c r="M54" s="1"/>
  <c r="L26" i="4"/>
  <c r="N53" i="6" s="1"/>
  <c r="M26" i="4"/>
  <c r="O53" i="6" s="1"/>
  <c r="N26" i="4"/>
  <c r="P53" i="6" s="1"/>
  <c r="O26" i="4"/>
  <c r="Q53" i="6" s="1"/>
  <c r="Q54" s="1"/>
  <c r="P26" i="4"/>
  <c r="R53" i="6" s="1"/>
  <c r="Q26" i="4"/>
  <c r="F58" i="6"/>
  <c r="R16" i="4"/>
  <c r="R17"/>
  <c r="R18"/>
  <c r="R19"/>
  <c r="R20"/>
  <c r="R21"/>
  <c r="R22"/>
  <c r="R23"/>
  <c r="R24"/>
  <c r="R15"/>
  <c r="F26"/>
  <c r="H53" i="6" s="1"/>
  <c r="H54" s="1"/>
  <c r="U22" i="4"/>
  <c r="U53" i="6"/>
  <c r="U54" s="1"/>
  <c r="U52"/>
  <c r="U21" i="4"/>
  <c r="U16"/>
  <c r="U17"/>
  <c r="U18"/>
  <c r="U19"/>
  <c r="U20"/>
  <c r="U23"/>
  <c r="U24"/>
  <c r="U25"/>
  <c r="U15"/>
  <c r="U26"/>
  <c r="E26"/>
  <c r="W24" i="6" l="1"/>
  <c r="S54"/>
  <c r="R54"/>
  <c r="Q53" i="22"/>
  <c r="Q54" s="1"/>
  <c r="P54" i="6"/>
  <c r="O54"/>
  <c r="N54"/>
  <c r="T52"/>
  <c r="L54"/>
  <c r="R26" i="4"/>
  <c r="T53" i="6" l="1"/>
  <c r="T53" i="22"/>
  <c r="T54" s="1"/>
  <c r="T54" i="6"/>
</calcChain>
</file>

<file path=xl/sharedStrings.xml><?xml version="1.0" encoding="utf-8"?>
<sst xmlns="http://schemas.openxmlformats.org/spreadsheetml/2006/main" count="398" uniqueCount="196">
  <si>
    <t>社長</t>
  </si>
  <si>
    <t>輔導社長及一副社長</t>
  </si>
  <si>
    <t>前社長</t>
  </si>
  <si>
    <t>二副社長及常務監事</t>
  </si>
  <si>
    <t>本社訓練營</t>
  </si>
  <si>
    <t>幹部講席</t>
  </si>
  <si>
    <t>社員大會</t>
  </si>
  <si>
    <t>新春團拜</t>
  </si>
  <si>
    <t>中秋晚會</t>
  </si>
  <si>
    <t>社友喜喪事</t>
  </si>
  <si>
    <t>住院慰問</t>
  </si>
  <si>
    <t>友社交接</t>
  </si>
  <si>
    <t>社友會費</t>
  </si>
  <si>
    <t>理監事會費</t>
  </si>
  <si>
    <t>車資</t>
  </si>
  <si>
    <t>作東輪值</t>
    <phoneticPr fontId="1" type="noConversion"/>
  </si>
  <si>
    <t>工廠參觀</t>
    <phoneticPr fontId="1" type="noConversion"/>
  </si>
  <si>
    <t>收入合計</t>
    <phoneticPr fontId="1" type="noConversion"/>
  </si>
  <si>
    <t xml:space="preserve"> 社長：謝陳煌    　　　常務監事：　     　　　財務長：林炳德　  　　　製表：翁春珠</t>
    <phoneticPr fontId="1" type="noConversion"/>
  </si>
  <si>
    <t>陳素昭</t>
  </si>
  <si>
    <t>林博儀</t>
  </si>
  <si>
    <t>樊沛文</t>
  </si>
  <si>
    <t>鄭明仁</t>
  </si>
  <si>
    <t>傅  瑾</t>
  </si>
  <si>
    <t>許俊生</t>
  </si>
  <si>
    <t>朱文彬</t>
  </si>
  <si>
    <t>江文奇</t>
  </si>
  <si>
    <t>蔡文德</t>
  </si>
  <si>
    <t>江慶輝</t>
  </si>
  <si>
    <t>國際事務委員會</t>
  </si>
  <si>
    <t>資訊委員會</t>
  </si>
  <si>
    <t>王逸群</t>
  </si>
  <si>
    <t>陳素昭</t>
    <phoneticPr fontId="1" type="noConversion"/>
  </si>
  <si>
    <t>許俊生</t>
    <phoneticPr fontId="1" type="noConversion"/>
  </si>
  <si>
    <t>賴清鎮</t>
    <phoneticPr fontId="1" type="noConversion"/>
  </si>
  <si>
    <t>周麗美</t>
    <phoneticPr fontId="1" type="noConversion"/>
  </si>
  <si>
    <t>張式中</t>
    <phoneticPr fontId="1" type="noConversion"/>
  </si>
  <si>
    <t>林懷亮</t>
    <phoneticPr fontId="1" type="noConversion"/>
  </si>
  <si>
    <t>莊麗英</t>
    <phoneticPr fontId="1" type="noConversion"/>
  </si>
  <si>
    <t>張欽郎</t>
    <phoneticPr fontId="1" type="noConversion"/>
  </si>
  <si>
    <t>蔡文德</t>
    <phoneticPr fontId="1" type="noConversion"/>
  </si>
  <si>
    <t>李建華</t>
  </si>
  <si>
    <t>新社友聯誼</t>
    <phoneticPr fontId="1" type="noConversion"/>
  </si>
  <si>
    <t>吳主席杯報名費</t>
    <phoneticPr fontId="1" type="noConversion"/>
  </si>
  <si>
    <t>社刊編輯、網站更新</t>
    <phoneticPr fontId="1" type="noConversion"/>
  </si>
  <si>
    <t>登山第一次</t>
    <phoneticPr fontId="1" type="noConversion"/>
  </si>
  <si>
    <t>公關委員會</t>
    <phoneticPr fontId="1" type="noConversion"/>
  </si>
  <si>
    <t>工商觀摩委員會</t>
    <phoneticPr fontId="1" type="noConversion"/>
  </si>
  <si>
    <t>創新委員會</t>
    <phoneticPr fontId="1" type="noConversion"/>
  </si>
  <si>
    <t>聯合會理監事年費</t>
    <phoneticPr fontId="1" type="noConversion"/>
  </si>
  <si>
    <t>事務支出</t>
    <phoneticPr fontId="1" type="noConversion"/>
  </si>
  <si>
    <t>社長交接委員會</t>
    <phoneticPr fontId="1" type="noConversion"/>
  </si>
  <si>
    <t>交接典禮</t>
    <phoneticPr fontId="1" type="noConversion"/>
  </si>
  <si>
    <t>社刊委員會</t>
    <phoneticPr fontId="1" type="noConversion"/>
  </si>
  <si>
    <t>社刊編印</t>
    <phoneticPr fontId="1" type="noConversion"/>
  </si>
  <si>
    <t>訓練營委員會</t>
    <phoneticPr fontId="1" type="noConversion"/>
  </si>
  <si>
    <t>月例會節目委員會</t>
    <phoneticPr fontId="1" type="noConversion"/>
  </si>
  <si>
    <t>康樂委員會</t>
    <phoneticPr fontId="1" type="noConversion"/>
  </si>
  <si>
    <t>保齡球一次</t>
    <phoneticPr fontId="1" type="noConversion"/>
  </si>
  <si>
    <t>社友嫂委員會</t>
    <phoneticPr fontId="1" type="noConversion"/>
  </si>
  <si>
    <t>第一次</t>
    <phoneticPr fontId="1" type="noConversion"/>
  </si>
  <si>
    <t>第二次</t>
    <phoneticPr fontId="1" type="noConversion"/>
  </si>
  <si>
    <t>創新委員會(行前訓練)</t>
    <phoneticPr fontId="1" type="noConversion"/>
  </si>
  <si>
    <t>五大活動行前訓練</t>
    <phoneticPr fontId="1" type="noConversion"/>
  </si>
  <si>
    <t>高爾夫球委員會</t>
    <phoneticPr fontId="1" type="noConversion"/>
  </si>
  <si>
    <t>小山練球及開訓</t>
    <phoneticPr fontId="1" type="noConversion"/>
  </si>
  <si>
    <t>吳主席杯主辦社捐助款</t>
    <phoneticPr fontId="1" type="noConversion"/>
  </si>
  <si>
    <t>資訊委員會</t>
    <phoneticPr fontId="1" type="noConversion"/>
  </si>
  <si>
    <t>登山委員會</t>
    <phoneticPr fontId="1" type="noConversion"/>
  </si>
  <si>
    <t>登山第二次</t>
    <phoneticPr fontId="1" type="noConversion"/>
  </si>
  <si>
    <t>獎勵年度有功人員</t>
    <phoneticPr fontId="1" type="noConversion"/>
  </si>
  <si>
    <t>長期發展委員會</t>
    <phoneticPr fontId="1" type="noConversion"/>
  </si>
  <si>
    <t>謝陳煌</t>
    <phoneticPr fontId="1" type="noConversion"/>
  </si>
  <si>
    <t>前社長聯誼</t>
    <phoneticPr fontId="1" type="noConversion"/>
  </si>
  <si>
    <t>全國事務委員會</t>
    <phoneticPr fontId="1" type="noConversion"/>
  </si>
  <si>
    <t>智庫委員會</t>
    <phoneticPr fontId="1" type="noConversion"/>
  </si>
  <si>
    <t>聯合會常年會費</t>
    <phoneticPr fontId="1" type="noConversion"/>
  </si>
  <si>
    <t>聯合會理監事會議</t>
    <phoneticPr fontId="1" type="noConversion"/>
  </si>
  <si>
    <t>全國年會廣告</t>
    <phoneticPr fontId="1" type="noConversion"/>
  </si>
  <si>
    <t>全國年會特刊廣告</t>
    <phoneticPr fontId="1" type="noConversion"/>
  </si>
  <si>
    <t>秘書處</t>
    <phoneticPr fontId="1" type="noConversion"/>
  </si>
  <si>
    <t>翁春珠 秘書</t>
    <phoneticPr fontId="1" type="noConversion"/>
  </si>
  <si>
    <t>行政支出</t>
    <phoneticPr fontId="1" type="noConversion"/>
  </si>
  <si>
    <t>事務費用</t>
    <phoneticPr fontId="1" type="noConversion"/>
  </si>
  <si>
    <t>社館</t>
    <phoneticPr fontId="1" type="noConversion"/>
  </si>
  <si>
    <t>房租</t>
    <phoneticPr fontId="1" type="noConversion"/>
  </si>
  <si>
    <t>定期存款</t>
    <phoneticPr fontId="1" type="noConversion"/>
  </si>
  <si>
    <t>社友擴展委員會</t>
    <phoneticPr fontId="1" type="noConversion"/>
  </si>
  <si>
    <t>林汶泰</t>
    <phoneticPr fontId="1" type="noConversion"/>
  </si>
  <si>
    <t>高素梅</t>
    <phoneticPr fontId="1" type="noConversion"/>
  </si>
  <si>
    <t>屠松揚</t>
    <phoneticPr fontId="1" type="noConversion"/>
  </si>
  <si>
    <t>趙權龍</t>
    <phoneticPr fontId="1" type="noConversion"/>
  </si>
  <si>
    <t>高明福</t>
    <phoneticPr fontId="1" type="noConversion"/>
  </si>
  <si>
    <t>林敏桑</t>
    <phoneticPr fontId="1" type="noConversion"/>
  </si>
  <si>
    <t>運動委員會</t>
    <phoneticPr fontId="1" type="noConversion"/>
  </si>
  <si>
    <t>敘獎委員會</t>
    <phoneticPr fontId="1" type="noConversion"/>
  </si>
  <si>
    <t>工經委員會</t>
    <phoneticPr fontId="1" type="noConversion"/>
  </si>
  <si>
    <t>侯傑中</t>
    <phoneticPr fontId="1" type="noConversion"/>
  </si>
  <si>
    <t>林志煌</t>
    <phoneticPr fontId="1" type="noConversion"/>
  </si>
  <si>
    <t>林源昌</t>
    <phoneticPr fontId="1" type="noConversion"/>
  </si>
  <si>
    <t>陳凰連</t>
    <phoneticPr fontId="1" type="noConversion"/>
  </si>
  <si>
    <t>吳文卿</t>
    <phoneticPr fontId="1" type="noConversion"/>
  </si>
  <si>
    <t>月例會7次</t>
    <phoneticPr fontId="1" type="noConversion"/>
  </si>
  <si>
    <t>生日禮物</t>
    <phoneticPr fontId="1" type="noConversion"/>
  </si>
  <si>
    <t>慶祝母親節</t>
    <phoneticPr fontId="1" type="noConversion"/>
  </si>
  <si>
    <t>訓練營</t>
  </si>
  <si>
    <t>全國年會</t>
    <phoneticPr fontId="1" type="noConversion"/>
  </si>
  <si>
    <t>社館押金</t>
    <phoneticPr fontId="1" type="noConversion"/>
  </si>
  <si>
    <t>其他支出</t>
    <phoneticPr fontId="1" type="noConversion"/>
  </si>
  <si>
    <t>支出合計</t>
    <phoneticPr fontId="1" type="noConversion"/>
  </si>
  <si>
    <t>陳郭慎</t>
    <phoneticPr fontId="1" type="noConversion"/>
  </si>
  <si>
    <t>羅素真</t>
    <phoneticPr fontId="1" type="noConversion"/>
  </si>
  <si>
    <t>曹  鉦</t>
    <phoneticPr fontId="1" type="noConversion"/>
  </si>
  <si>
    <t xml:space="preserve">交接場地協調及佈置、交接會務各項庶務工作、典禮各項準備總務工作
</t>
    <phoneticPr fontId="1" type="noConversion"/>
  </si>
  <si>
    <t xml:space="preserve">年度活動收集和報導、各項社友資訊、邀稿及活動報導、鼓勵社友踴躍投稿、編輯社長交接特刊
</t>
    <phoneticPr fontId="1" type="noConversion"/>
  </si>
  <si>
    <t xml:space="preserve">策畫及舉辦年度訓練營、發動社友參加全國訓練營、辦理會務人員講習、擬定工作企劃書
</t>
    <phoneticPr fontId="1" type="noConversion"/>
  </si>
  <si>
    <t xml:space="preserve">推薦優秀人才加入本社聯誼
社友入社審查及拜訪了解
</t>
    <phoneticPr fontId="1" type="noConversion"/>
  </si>
  <si>
    <t xml:space="preserve">聯誼活動之規劃、康樂節目策劃、社長交接晚會節目策劃與執行、新春聯歡,慶祝母親節,中秋晚會企劃與執行
</t>
    <phoneticPr fontId="1" type="noConversion"/>
  </si>
  <si>
    <t xml:space="preserve">舉辦相關運動之類訓練、聯誼、競賽等活動 </t>
    <phoneticPr fontId="1" type="noConversion"/>
  </si>
  <si>
    <t>安排.社友夫人的聯誼活動</t>
    <phoneticPr fontId="1" type="noConversion"/>
  </si>
  <si>
    <t xml:space="preserve">召集聯合會各項年度活動各工作小組行前訓練
</t>
    <phoneticPr fontId="1" type="noConversion"/>
  </si>
  <si>
    <t xml:space="preserve">協助配合友社高爾夫吳主席盃參賽、參與友社聯誼賽、聯絡高爾夫聯誼會之活動
</t>
    <phoneticPr fontId="1" type="noConversion"/>
  </si>
  <si>
    <t xml:space="preserve">支援聯合會網際網路建構、電腦之維護、運用網際網路促進社友交流溝通
 </t>
    <phoneticPr fontId="1" type="noConversion"/>
  </si>
  <si>
    <t>辦理登山健行活動之策劃</t>
    <phoneticPr fontId="1" type="noConversion"/>
  </si>
  <si>
    <t>提供出席優良，服務熱心、有特別貢獻事蹟之社友名單提交理事會予以表揚</t>
    <phoneticPr fontId="1" type="noConversion"/>
  </si>
  <si>
    <t xml:space="preserve">月例會講師、講題之安排與邀請、司儀安排和程序策劃現場佈置招待、餐飲安排、海報、文宣製作執行理監事會議及臨時會議工作及司儀場地佈置.社友聯絡.招待
</t>
    <phoneticPr fontId="1" type="noConversion"/>
  </si>
  <si>
    <t xml:space="preserve">推動社務新方向、前社長聯誼、指導社務正常運作
</t>
    <phoneticPr fontId="1" type="noConversion"/>
  </si>
  <si>
    <t xml:space="preserve">協助全國年會及全國訓練營活動之推展及參與聯合會及各友社保持聯繫、延續前輩的精神,做好與友社之間各類型全國性活動的聯繫工作
</t>
    <phoneticPr fontId="1" type="noConversion"/>
  </si>
  <si>
    <t>社友會費200*90人</t>
    <phoneticPr fontId="1" type="noConversion"/>
  </si>
  <si>
    <t>理監事會費4人*10,000</t>
    <phoneticPr fontId="1" type="noConversion"/>
  </si>
  <si>
    <t xml:space="preserve"> </t>
    <phoneticPr fontId="1" type="noConversion"/>
  </si>
  <si>
    <t>薪資、勞健保、退職金</t>
    <phoneticPr fontId="1" type="noConversion"/>
  </si>
  <si>
    <t>電話、郵資、文具、社館水電、影印機租金</t>
    <phoneticPr fontId="1" type="noConversion"/>
  </si>
  <si>
    <t>社館租金</t>
    <phoneticPr fontId="1" type="noConversion"/>
  </si>
  <si>
    <t>聯合會事務</t>
    <phoneticPr fontId="1" type="noConversion"/>
  </si>
  <si>
    <t xml:space="preserve">與其他社團之聯誼交流、公共關係事務、友社交接之交接、社友喜喪事、住院慰問
</t>
    <phoneticPr fontId="1" type="noConversion"/>
  </si>
  <si>
    <t xml:space="preserve">策劃參觀、訪問、規模良好管理制度之工廠
有關工商資訊之收集提供、參加工商商務展覽
</t>
    <phoneticPr fontId="1" type="noConversion"/>
  </si>
  <si>
    <t>林闊才</t>
    <phoneticPr fontId="1" type="noConversion"/>
  </si>
  <si>
    <t>張儀萍</t>
    <phoneticPr fontId="1" type="noConversion"/>
  </si>
  <si>
    <t>收支結餘</t>
    <phoneticPr fontId="1" type="noConversion"/>
  </si>
  <si>
    <t>2月     收費金額</t>
  </si>
  <si>
    <t>3月     收費金額</t>
  </si>
  <si>
    <t>4月     收費金額</t>
  </si>
  <si>
    <t>5月     收費金額</t>
  </si>
  <si>
    <t>6月     收費金額</t>
  </si>
  <si>
    <t>7月     收費金額</t>
  </si>
  <si>
    <t>8月     收費金額</t>
  </si>
  <si>
    <t>9月     收費金額</t>
  </si>
  <si>
    <t>10月     收費金額</t>
  </si>
  <si>
    <t>11月     收費金額</t>
  </si>
  <si>
    <t>12月     收費金額</t>
  </si>
  <si>
    <t>合計</t>
    <phoneticPr fontId="1" type="noConversion"/>
  </si>
  <si>
    <t>十一月份</t>
  </si>
  <si>
    <r>
      <rPr>
        <b/>
        <sz val="22"/>
        <rFont val="文鼎新中黑"/>
        <family val="3"/>
        <charset val="136"/>
      </rPr>
      <t>第28屆各委員會理事 / 主委及財務支出預算表 2-1</t>
    </r>
    <r>
      <rPr>
        <b/>
        <sz val="20"/>
        <rFont val="文鼎新中黑"/>
        <family val="3"/>
        <charset val="136"/>
      </rPr>
      <t xml:space="preserve">   103年01月01日 至 103年12月31日</t>
    </r>
    <phoneticPr fontId="1" type="noConversion"/>
  </si>
  <si>
    <t>活動項目</t>
    <phoneticPr fontId="1" type="noConversion"/>
  </si>
  <si>
    <t>理事</t>
    <phoneticPr fontId="1" type="noConversion"/>
  </si>
  <si>
    <t>主委</t>
    <phoneticPr fontId="1" type="noConversion"/>
  </si>
  <si>
    <t>活動/名目名稱</t>
    <phoneticPr fontId="1" type="noConversion"/>
  </si>
  <si>
    <t>一月份</t>
    <phoneticPr fontId="1" type="noConversion"/>
  </si>
  <si>
    <t>二月份</t>
    <phoneticPr fontId="1" type="noConversion"/>
  </si>
  <si>
    <t>三月份</t>
    <phoneticPr fontId="1" type="noConversion"/>
  </si>
  <si>
    <t>四月份</t>
    <phoneticPr fontId="1" type="noConversion"/>
  </si>
  <si>
    <t>五月份</t>
    <phoneticPr fontId="1" type="noConversion"/>
  </si>
  <si>
    <t>六月份</t>
    <phoneticPr fontId="1" type="noConversion"/>
  </si>
  <si>
    <t>七月份</t>
    <phoneticPr fontId="1" type="noConversion"/>
  </si>
  <si>
    <t>八月份</t>
    <phoneticPr fontId="1" type="noConversion"/>
  </si>
  <si>
    <t>九月份</t>
    <phoneticPr fontId="1" type="noConversion"/>
  </si>
  <si>
    <t>十月份</t>
    <phoneticPr fontId="1" type="noConversion"/>
  </si>
  <si>
    <t>十二月份</t>
    <phoneticPr fontId="1" type="noConversion"/>
  </si>
  <si>
    <t>累計支出</t>
    <phoneticPr fontId="1" type="noConversion"/>
  </si>
  <si>
    <t>預算支出</t>
    <phoneticPr fontId="1" type="noConversion"/>
  </si>
  <si>
    <t>經費  結餘</t>
    <phoneticPr fontId="1" type="noConversion"/>
  </si>
  <si>
    <t>預算執行率</t>
    <phoneticPr fontId="1" type="noConversion"/>
  </si>
  <si>
    <t>內容摘要</t>
    <phoneticPr fontId="1" type="noConversion"/>
  </si>
  <si>
    <t>會計科目</t>
    <phoneticPr fontId="1" type="noConversion"/>
  </si>
  <si>
    <t>本月繳費人數</t>
    <phoneticPr fontId="1" type="noConversion"/>
  </si>
  <si>
    <t>1月     收費金額</t>
    <phoneticPr fontId="1" type="noConversion"/>
  </si>
  <si>
    <t>累計收入</t>
    <phoneticPr fontId="1" type="noConversion"/>
  </si>
  <si>
    <t>預算人數</t>
    <phoneticPr fontId="1" type="noConversion"/>
  </si>
  <si>
    <t>金額</t>
    <phoneticPr fontId="1" type="noConversion"/>
  </si>
  <si>
    <t>預算收入   總金額</t>
    <phoneticPr fontId="1" type="noConversion"/>
  </si>
  <si>
    <t>摘    要</t>
    <phoneticPr fontId="1" type="noConversion"/>
  </si>
  <si>
    <t>入社費</t>
    <phoneticPr fontId="1" type="noConversion"/>
  </si>
  <si>
    <t>常費收入</t>
    <phoneticPr fontId="1" type="noConversion"/>
  </si>
  <si>
    <t>月例會眷屬 / 來賓餐費</t>
    <phoneticPr fontId="1" type="noConversion"/>
  </si>
  <si>
    <t>理監事樂捐</t>
    <phoneticPr fontId="1" type="noConversion"/>
  </si>
  <si>
    <t xml:space="preserve">理事樂捐 </t>
    <phoneticPr fontId="1" type="noConversion"/>
  </si>
  <si>
    <t>社刊廣告</t>
    <phoneticPr fontId="1" type="noConversion"/>
  </si>
  <si>
    <t>其他收入</t>
    <phoneticPr fontId="1" type="noConversion"/>
  </si>
  <si>
    <t>存款利息</t>
    <phoneticPr fontId="1" type="noConversion"/>
  </si>
  <si>
    <t>收入合計</t>
    <phoneticPr fontId="1" type="noConversion"/>
  </si>
  <si>
    <t>103年01月01日 至 103年9月30日</t>
    <phoneticPr fontId="1" type="noConversion"/>
  </si>
  <si>
    <r>
      <rPr>
        <b/>
        <sz val="22"/>
        <rFont val="文鼎新中黑"/>
        <family val="3"/>
        <charset val="136"/>
      </rPr>
      <t>第28屆各委員會理事 / 主委及財務支出結算表 2-1</t>
    </r>
    <r>
      <rPr>
        <b/>
        <sz val="20"/>
        <rFont val="文鼎新中黑"/>
        <family val="3"/>
        <charset val="136"/>
      </rPr>
      <t xml:space="preserve">   103年01月01日 至 103年9月30日</t>
    </r>
    <phoneticPr fontId="1" type="noConversion"/>
  </si>
  <si>
    <t>第28屆財務收入結算表</t>
    <phoneticPr fontId="1" type="noConversion"/>
  </si>
  <si>
    <t>第28屆財務收入預算表</t>
    <phoneticPr fontId="1" type="noConversion"/>
  </si>
  <si>
    <t>103年01月01日 至 103年12月31日</t>
    <phoneticPr fontId="1" type="noConversion"/>
  </si>
</sst>
</file>

<file path=xl/styles.xml><?xml version="1.0" encoding="utf-8"?>
<styleSheet xmlns="http://schemas.openxmlformats.org/spreadsheetml/2006/main">
  <numFmts count="2">
    <numFmt numFmtId="176" formatCode="#,##0;[Red]#,##0"/>
    <numFmt numFmtId="177" formatCode="0_ "/>
  </numFmts>
  <fonts count="30">
    <font>
      <sz val="12"/>
      <name val="新細明體"/>
      <family val="1"/>
      <charset val="136"/>
    </font>
    <font>
      <sz val="9"/>
      <name val="新細明體"/>
      <family val="1"/>
      <charset val="136"/>
    </font>
    <font>
      <sz val="14"/>
      <name val="文鼎新中黑"/>
      <family val="3"/>
      <charset val="136"/>
    </font>
    <font>
      <sz val="16"/>
      <name val="文鼎新中黑"/>
      <family val="3"/>
      <charset val="136"/>
    </font>
    <font>
      <sz val="18"/>
      <name val="文鼎新中黑"/>
      <family val="3"/>
      <charset val="136"/>
    </font>
    <font>
      <sz val="20"/>
      <name val="文鼎新中黑"/>
      <family val="3"/>
      <charset val="136"/>
    </font>
    <font>
      <b/>
      <sz val="20"/>
      <name val="文鼎新中黑"/>
      <family val="3"/>
      <charset val="136"/>
    </font>
    <font>
      <sz val="20"/>
      <name val="全真中黑體"/>
      <family val="3"/>
      <charset val="136"/>
    </font>
    <font>
      <sz val="20"/>
      <color indexed="8"/>
      <name val="全真中黑體"/>
      <family val="3"/>
      <charset val="136"/>
    </font>
    <font>
      <sz val="20"/>
      <color indexed="8"/>
      <name val="全真中黑體"/>
      <family val="3"/>
      <charset val="136"/>
    </font>
    <font>
      <sz val="14"/>
      <color indexed="8"/>
      <name val="全真中黑體"/>
      <family val="3"/>
      <charset val="136"/>
    </font>
    <font>
      <sz val="16"/>
      <name val="全真中黑體"/>
      <family val="3"/>
      <charset val="136"/>
    </font>
    <font>
      <sz val="18"/>
      <name val="全真中黑體"/>
      <family val="3"/>
      <charset val="136"/>
    </font>
    <font>
      <b/>
      <sz val="20"/>
      <color indexed="8"/>
      <name val="全真中黑體"/>
      <family val="3"/>
      <charset val="136"/>
    </font>
    <font>
      <b/>
      <sz val="22"/>
      <name val="文鼎新中黑"/>
      <family val="3"/>
      <charset val="136"/>
    </font>
    <font>
      <sz val="18"/>
      <color indexed="8"/>
      <name val="全真中黑體"/>
      <family val="3"/>
      <charset val="136"/>
    </font>
    <font>
      <sz val="13"/>
      <color indexed="8"/>
      <name val="全真中黑體"/>
      <family val="3"/>
      <charset val="136"/>
    </font>
    <font>
      <sz val="18"/>
      <color indexed="8"/>
      <name val="文鼎新中黑"/>
      <family val="3"/>
      <charset val="136"/>
    </font>
    <font>
      <sz val="18"/>
      <color indexed="8"/>
      <name val="文鼎新中黑"/>
      <family val="3"/>
      <charset val="136"/>
    </font>
    <font>
      <sz val="18"/>
      <color indexed="10"/>
      <name val="文鼎新中黑"/>
      <family val="3"/>
      <charset val="136"/>
    </font>
    <font>
      <b/>
      <sz val="20"/>
      <color theme="1"/>
      <name val="文鼎新中黑"/>
      <family val="3"/>
      <charset val="136"/>
    </font>
    <font>
      <b/>
      <sz val="18"/>
      <name val="文鼎新中黑"/>
      <family val="3"/>
      <charset val="136"/>
    </font>
    <font>
      <b/>
      <sz val="18"/>
      <color indexed="8"/>
      <name val="全真中黑體"/>
      <family val="3"/>
      <charset val="136"/>
    </font>
    <font>
      <b/>
      <sz val="18"/>
      <color indexed="8"/>
      <name val="文鼎新中黑"/>
      <family val="3"/>
      <charset val="136"/>
    </font>
    <font>
      <b/>
      <sz val="18"/>
      <name val="全真中黑體"/>
      <family val="3"/>
      <charset val="136"/>
    </font>
    <font>
      <b/>
      <sz val="20"/>
      <color theme="1"/>
      <name val="全真中黑體"/>
      <family val="3"/>
      <charset val="136"/>
    </font>
    <font>
      <b/>
      <sz val="18"/>
      <color theme="1"/>
      <name val="文鼎新中黑"/>
      <family val="3"/>
      <charset val="136"/>
    </font>
    <font>
      <sz val="14"/>
      <color theme="1"/>
      <name val="文鼎新中黑"/>
      <family val="3"/>
      <charset val="136"/>
    </font>
    <font>
      <b/>
      <sz val="18"/>
      <color theme="1"/>
      <name val="全真中黑體"/>
      <family val="3"/>
      <charset val="136"/>
    </font>
    <font>
      <b/>
      <sz val="14"/>
      <color theme="1"/>
      <name val="文鼎新中黑"/>
      <family val="3"/>
      <charset val="136"/>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68">
    <border>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s>
  <cellStyleXfs count="1">
    <xf numFmtId="0" fontId="0" fillId="0" borderId="0"/>
  </cellStyleXfs>
  <cellXfs count="393">
    <xf numFmtId="0" fontId="0" fillId="0" borderId="0" xfId="0"/>
    <xf numFmtId="176" fontId="2" fillId="0" borderId="0" xfId="0" applyNumberFormat="1" applyFont="1" applyAlignment="1">
      <alignment horizontal="center" vertical="center"/>
    </xf>
    <xf numFmtId="176" fontId="2" fillId="0" borderId="0" xfId="0" applyNumberFormat="1" applyFont="1" applyBorder="1" applyAlignment="1">
      <alignment horizontal="center" vertical="center"/>
    </xf>
    <xf numFmtId="176" fontId="3" fillId="0" borderId="0" xfId="0" applyNumberFormat="1" applyFont="1" applyAlignment="1">
      <alignment horizontal="center" vertical="center"/>
    </xf>
    <xf numFmtId="176" fontId="4" fillId="0" borderId="0" xfId="0" applyNumberFormat="1" applyFont="1" applyAlignment="1">
      <alignment horizontal="center" vertical="center"/>
    </xf>
    <xf numFmtId="176" fontId="2" fillId="0" borderId="0" xfId="0" applyNumberFormat="1" applyFont="1" applyAlignment="1">
      <alignment horizontal="left" vertical="center"/>
    </xf>
    <xf numFmtId="176" fontId="7" fillId="0" borderId="10" xfId="0" applyNumberFormat="1" applyFont="1" applyBorder="1" applyAlignment="1">
      <alignment horizontal="left" vertical="center"/>
    </xf>
    <xf numFmtId="176" fontId="7" fillId="0" borderId="5" xfId="0" applyNumberFormat="1" applyFont="1" applyBorder="1" applyAlignment="1">
      <alignment horizontal="left" vertical="center"/>
    </xf>
    <xf numFmtId="176" fontId="7" fillId="0" borderId="8" xfId="0" applyNumberFormat="1" applyFont="1" applyBorder="1" applyAlignment="1">
      <alignment horizontal="left" vertical="center"/>
    </xf>
    <xf numFmtId="176" fontId="7" fillId="0" borderId="35" xfId="0" applyNumberFormat="1" applyFont="1" applyBorder="1" applyAlignment="1">
      <alignment horizontal="left" vertical="center"/>
    </xf>
    <xf numFmtId="176" fontId="11" fillId="0" borderId="5" xfId="0" applyNumberFormat="1" applyFont="1" applyBorder="1" applyAlignment="1">
      <alignment horizontal="left" vertical="center"/>
    </xf>
    <xf numFmtId="176" fontId="11" fillId="0" borderId="35" xfId="0" applyNumberFormat="1" applyFont="1" applyBorder="1" applyAlignment="1">
      <alignment horizontal="left" vertical="center"/>
    </xf>
    <xf numFmtId="176" fontId="11" fillId="0" borderId="10" xfId="0" applyNumberFormat="1" applyFont="1" applyBorder="1" applyAlignment="1">
      <alignment horizontal="left" vertical="center"/>
    </xf>
    <xf numFmtId="176" fontId="7" fillId="0" borderId="36" xfId="0" applyNumberFormat="1" applyFont="1" applyBorder="1" applyAlignment="1">
      <alignment horizontal="left" vertical="center"/>
    </xf>
    <xf numFmtId="176" fontId="7" fillId="0" borderId="4" xfId="0" applyNumberFormat="1" applyFont="1" applyBorder="1" applyAlignment="1">
      <alignment horizontal="left" vertical="center" wrapText="1"/>
    </xf>
    <xf numFmtId="176" fontId="7" fillId="0" borderId="6" xfId="0" applyNumberFormat="1" applyFont="1" applyBorder="1" applyAlignment="1">
      <alignment horizontal="left" vertical="center"/>
    </xf>
    <xf numFmtId="176" fontId="7" fillId="0" borderId="7" xfId="0" applyNumberFormat="1" applyFont="1" applyBorder="1" applyAlignment="1">
      <alignment horizontal="left" vertical="center" wrapText="1"/>
    </xf>
    <xf numFmtId="176" fontId="7" fillId="0" borderId="2" xfId="0" applyNumberFormat="1" applyFont="1" applyBorder="1" applyAlignment="1">
      <alignment horizontal="left" vertical="center"/>
    </xf>
    <xf numFmtId="0" fontId="8" fillId="0" borderId="7" xfId="0" applyFont="1" applyBorder="1" applyAlignment="1">
      <alignment vertical="center" wrapText="1"/>
    </xf>
    <xf numFmtId="0" fontId="8" fillId="0" borderId="9" xfId="0" applyFont="1" applyBorder="1" applyAlignment="1">
      <alignment vertical="center" wrapText="1"/>
    </xf>
    <xf numFmtId="176" fontId="7" fillId="0" borderId="11" xfId="0" applyNumberFormat="1" applyFont="1" applyBorder="1" applyAlignment="1">
      <alignment horizontal="left" vertical="center"/>
    </xf>
    <xf numFmtId="176" fontId="7" fillId="0" borderId="4" xfId="0" applyNumberFormat="1" applyFont="1" applyBorder="1" applyAlignment="1">
      <alignment vertical="center"/>
    </xf>
    <xf numFmtId="176" fontId="7" fillId="0" borderId="37" xfId="0" applyNumberFormat="1" applyFont="1" applyBorder="1" applyAlignment="1">
      <alignment horizontal="left" vertical="center"/>
    </xf>
    <xf numFmtId="176" fontId="7" fillId="0" borderId="7" xfId="0" applyNumberFormat="1" applyFont="1" applyBorder="1" applyAlignment="1">
      <alignment vertical="center"/>
    </xf>
    <xf numFmtId="176" fontId="7" fillId="0" borderId="38" xfId="0" applyNumberFormat="1" applyFont="1" applyBorder="1" applyAlignment="1">
      <alignment horizontal="left" vertical="center"/>
    </xf>
    <xf numFmtId="176" fontId="7" fillId="0" borderId="9" xfId="0" applyNumberFormat="1" applyFont="1" applyBorder="1" applyAlignment="1">
      <alignment vertical="center" wrapText="1"/>
    </xf>
    <xf numFmtId="176" fontId="7" fillId="0" borderId="39" xfId="0" applyNumberFormat="1" applyFont="1" applyBorder="1" applyAlignment="1">
      <alignment horizontal="left" vertical="center"/>
    </xf>
    <xf numFmtId="0" fontId="9" fillId="0" borderId="25" xfId="0" applyFont="1" applyBorder="1" applyAlignment="1">
      <alignment horizontal="center" vertical="center" wrapText="1"/>
    </xf>
    <xf numFmtId="0" fontId="9" fillId="0" borderId="27" xfId="0" applyFont="1" applyBorder="1" applyAlignment="1">
      <alignment horizontal="center" vertical="center" wrapText="1"/>
    </xf>
    <xf numFmtId="0" fontId="9" fillId="2" borderId="2" xfId="0" applyFont="1" applyFill="1" applyBorder="1" applyAlignment="1">
      <alignment horizontal="center" vertical="center" wrapText="1"/>
    </xf>
    <xf numFmtId="176" fontId="7" fillId="0" borderId="41" xfId="0" applyNumberFormat="1" applyFont="1" applyBorder="1" applyAlignment="1">
      <alignment horizontal="left" vertical="center"/>
    </xf>
    <xf numFmtId="176" fontId="7" fillId="0" borderId="42" xfId="0" applyNumberFormat="1" applyFont="1" applyBorder="1" applyAlignment="1">
      <alignment horizontal="left" vertical="center"/>
    </xf>
    <xf numFmtId="176" fontId="7" fillId="0" borderId="0" xfId="0" applyNumberFormat="1" applyFont="1" applyBorder="1" applyAlignment="1">
      <alignment horizontal="left" vertical="center"/>
    </xf>
    <xf numFmtId="176" fontId="7" fillId="0" borderId="43" xfId="0" applyNumberFormat="1" applyFont="1" applyBorder="1" applyAlignment="1">
      <alignment horizontal="left" vertical="center"/>
    </xf>
    <xf numFmtId="176" fontId="7" fillId="0" borderId="5" xfId="0" applyNumberFormat="1" applyFont="1" applyBorder="1" applyAlignment="1">
      <alignment horizontal="left" vertical="center" wrapText="1"/>
    </xf>
    <xf numFmtId="176" fontId="5" fillId="0" borderId="0" xfId="0" applyNumberFormat="1" applyFont="1" applyAlignment="1">
      <alignment horizontal="center" vertical="center"/>
    </xf>
    <xf numFmtId="176" fontId="7" fillId="0" borderId="6" xfId="0" applyNumberFormat="1" applyFont="1" applyBorder="1" applyAlignment="1">
      <alignment vertical="center"/>
    </xf>
    <xf numFmtId="176" fontId="7" fillId="0" borderId="20" xfId="0" applyNumberFormat="1" applyFont="1" applyBorder="1" applyAlignment="1">
      <alignment vertical="center"/>
    </xf>
    <xf numFmtId="176" fontId="7" fillId="0" borderId="2" xfId="0" applyNumberFormat="1" applyFont="1" applyBorder="1" applyAlignment="1">
      <alignment vertical="center"/>
    </xf>
    <xf numFmtId="176" fontId="7" fillId="0" borderId="45" xfId="0" applyNumberFormat="1" applyFont="1" applyBorder="1" applyAlignment="1">
      <alignment vertical="center"/>
    </xf>
    <xf numFmtId="176" fontId="7" fillId="0" borderId="11" xfId="0" applyNumberFormat="1" applyFont="1" applyBorder="1" applyAlignment="1">
      <alignment vertical="center" wrapText="1"/>
    </xf>
    <xf numFmtId="176" fontId="7" fillId="0" borderId="29" xfId="0" applyNumberFormat="1" applyFont="1" applyBorder="1" applyAlignment="1">
      <alignment vertical="center" wrapText="1"/>
    </xf>
    <xf numFmtId="0" fontId="9" fillId="0" borderId="13"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29" xfId="0" applyFont="1" applyBorder="1" applyAlignment="1">
      <alignment horizontal="center" vertical="center" wrapText="1"/>
    </xf>
    <xf numFmtId="176" fontId="2" fillId="0" borderId="42" xfId="0" applyNumberFormat="1" applyFont="1" applyBorder="1" applyAlignment="1">
      <alignment horizontal="center" vertical="center"/>
    </xf>
    <xf numFmtId="176" fontId="4" fillId="0" borderId="6" xfId="0" applyNumberFormat="1" applyFont="1" applyBorder="1" applyAlignment="1">
      <alignment horizontal="center" vertical="center"/>
    </xf>
    <xf numFmtId="176" fontId="4" fillId="0" borderId="1" xfId="0" applyNumberFormat="1" applyFont="1" applyBorder="1" applyAlignment="1">
      <alignment horizontal="center" vertical="center"/>
    </xf>
    <xf numFmtId="176" fontId="4" fillId="0" borderId="11" xfId="0" applyNumberFormat="1" applyFont="1" applyBorder="1" applyAlignment="1">
      <alignment horizontal="center" vertical="center"/>
    </xf>
    <xf numFmtId="176" fontId="4" fillId="0" borderId="12" xfId="0" applyNumberFormat="1" applyFont="1" applyBorder="1" applyAlignment="1">
      <alignment horizontal="center" vertical="center"/>
    </xf>
    <xf numFmtId="176" fontId="17" fillId="0" borderId="6" xfId="0" applyNumberFormat="1" applyFont="1" applyBorder="1" applyAlignment="1">
      <alignment horizontal="center" vertical="center"/>
    </xf>
    <xf numFmtId="176" fontId="17" fillId="0" borderId="2" xfId="0" applyNumberFormat="1" applyFont="1" applyBorder="1" applyAlignment="1">
      <alignment horizontal="center" vertical="center"/>
    </xf>
    <xf numFmtId="176" fontId="17" fillId="0" borderId="11" xfId="0" applyNumberFormat="1" applyFont="1" applyBorder="1" applyAlignment="1">
      <alignment horizontal="center" vertical="center"/>
    </xf>
    <xf numFmtId="176" fontId="4" fillId="0" borderId="2" xfId="0" applyNumberFormat="1" applyFont="1" applyBorder="1" applyAlignment="1">
      <alignment horizontal="center" vertical="center"/>
    </xf>
    <xf numFmtId="176" fontId="4" fillId="0" borderId="24" xfId="0" applyNumberFormat="1" applyFont="1" applyBorder="1" applyAlignment="1">
      <alignment horizontal="center" vertical="center"/>
    </xf>
    <xf numFmtId="176" fontId="4" fillId="0" borderId="3" xfId="0" applyNumberFormat="1" applyFont="1" applyBorder="1" applyAlignment="1">
      <alignment horizontal="center" vertical="center"/>
    </xf>
    <xf numFmtId="176" fontId="4" fillId="0" borderId="47" xfId="0" applyNumberFormat="1" applyFont="1" applyBorder="1" applyAlignment="1">
      <alignment horizontal="center" vertical="center"/>
    </xf>
    <xf numFmtId="176" fontId="4" fillId="0" borderId="49" xfId="0" applyNumberFormat="1" applyFont="1" applyBorder="1" applyAlignment="1">
      <alignment horizontal="center" vertical="center"/>
    </xf>
    <xf numFmtId="176" fontId="4" fillId="0" borderId="53" xfId="0" applyNumberFormat="1" applyFont="1" applyBorder="1" applyAlignment="1">
      <alignment horizontal="center" vertical="center"/>
    </xf>
    <xf numFmtId="176" fontId="4" fillId="0" borderId="13" xfId="0" applyNumberFormat="1" applyFont="1" applyBorder="1" applyAlignment="1">
      <alignment horizontal="center" vertical="center"/>
    </xf>
    <xf numFmtId="176" fontId="4" fillId="0" borderId="48" xfId="0" applyNumberFormat="1" applyFont="1" applyBorder="1" applyAlignment="1">
      <alignment horizontal="center" vertical="center"/>
    </xf>
    <xf numFmtId="176" fontId="18" fillId="0" borderId="25" xfId="0" applyNumberFormat="1" applyFont="1" applyBorder="1" applyAlignment="1">
      <alignment horizontal="center" vertical="center"/>
    </xf>
    <xf numFmtId="176" fontId="6" fillId="0" borderId="43" xfId="0" applyNumberFormat="1" applyFont="1" applyBorder="1" applyAlignment="1">
      <alignment vertical="center"/>
    </xf>
    <xf numFmtId="176" fontId="19" fillId="0" borderId="11" xfId="0" applyNumberFormat="1" applyFont="1" applyBorder="1" applyAlignment="1">
      <alignment horizontal="center" vertical="center"/>
    </xf>
    <xf numFmtId="176" fontId="20" fillId="3" borderId="44" xfId="0" applyNumberFormat="1" applyFont="1" applyFill="1" applyBorder="1" applyAlignment="1">
      <alignment horizontal="center" vertical="center"/>
    </xf>
    <xf numFmtId="176" fontId="20" fillId="3" borderId="27" xfId="0" applyNumberFormat="1" applyFont="1" applyFill="1" applyBorder="1" applyAlignment="1">
      <alignment horizontal="center" vertical="center"/>
    </xf>
    <xf numFmtId="176" fontId="20" fillId="3" borderId="41" xfId="0" applyNumberFormat="1" applyFont="1" applyFill="1" applyBorder="1" applyAlignment="1">
      <alignment horizontal="center" vertical="center"/>
    </xf>
    <xf numFmtId="176" fontId="20" fillId="3" borderId="46" xfId="0" applyNumberFormat="1" applyFont="1" applyFill="1" applyBorder="1" applyAlignment="1">
      <alignment horizontal="center" vertical="center"/>
    </xf>
    <xf numFmtId="176" fontId="20" fillId="3" borderId="25" xfId="0" applyNumberFormat="1" applyFont="1" applyFill="1" applyBorder="1" applyAlignment="1">
      <alignment horizontal="center" vertical="center" wrapText="1"/>
    </xf>
    <xf numFmtId="176" fontId="20" fillId="3" borderId="27" xfId="0" applyNumberFormat="1" applyFont="1" applyFill="1" applyBorder="1" applyAlignment="1">
      <alignment horizontal="center" vertical="center" wrapText="1"/>
    </xf>
    <xf numFmtId="176" fontId="21" fillId="0" borderId="6" xfId="0" applyNumberFormat="1" applyFont="1" applyBorder="1" applyAlignment="1">
      <alignment horizontal="center" vertical="center"/>
    </xf>
    <xf numFmtId="176" fontId="22" fillId="0" borderId="47" xfId="0" applyNumberFormat="1" applyFont="1" applyBorder="1" applyAlignment="1">
      <alignment horizontal="right" vertical="center" wrapText="1"/>
    </xf>
    <xf numFmtId="176" fontId="23" fillId="0" borderId="6" xfId="0" applyNumberFormat="1" applyFont="1" applyBorder="1" applyAlignment="1">
      <alignment horizontal="center" vertical="center" wrapText="1"/>
    </xf>
    <xf numFmtId="176" fontId="23" fillId="0" borderId="20" xfId="0" applyNumberFormat="1" applyFont="1" applyBorder="1" applyAlignment="1">
      <alignment horizontal="center" vertical="center"/>
    </xf>
    <xf numFmtId="176" fontId="21" fillId="0" borderId="1" xfId="0" applyNumberFormat="1" applyFont="1" applyBorder="1" applyAlignment="1">
      <alignment horizontal="center" vertical="center"/>
    </xf>
    <xf numFmtId="176" fontId="22" fillId="0" borderId="49" xfId="0" applyNumberFormat="1" applyFont="1" applyBorder="1" applyAlignment="1">
      <alignment horizontal="right" vertical="center" wrapText="1"/>
    </xf>
    <xf numFmtId="176" fontId="23" fillId="0" borderId="2" xfId="0" applyNumberFormat="1" applyFont="1" applyBorder="1" applyAlignment="1">
      <alignment horizontal="center" vertical="center" wrapText="1"/>
    </xf>
    <xf numFmtId="176" fontId="23" fillId="0" borderId="45" xfId="0" applyNumberFormat="1" applyFont="1" applyBorder="1" applyAlignment="1">
      <alignment horizontal="center" vertical="center"/>
    </xf>
    <xf numFmtId="176" fontId="24" fillId="0" borderId="47" xfId="0" applyNumberFormat="1" applyFont="1" applyBorder="1" applyAlignment="1">
      <alignment horizontal="right" vertical="center"/>
    </xf>
    <xf numFmtId="176" fontId="21" fillId="0" borderId="11" xfId="0" applyNumberFormat="1" applyFont="1" applyBorder="1" applyAlignment="1">
      <alignment horizontal="center" vertical="center"/>
    </xf>
    <xf numFmtId="176" fontId="24" fillId="0" borderId="49" xfId="0" applyNumberFormat="1" applyFont="1" applyBorder="1" applyAlignment="1">
      <alignment horizontal="right" vertical="center"/>
    </xf>
    <xf numFmtId="176" fontId="23" fillId="0" borderId="29" xfId="0" applyNumberFormat="1" applyFont="1" applyBorder="1" applyAlignment="1">
      <alignment horizontal="center" vertical="center"/>
    </xf>
    <xf numFmtId="176" fontId="21" fillId="0" borderId="12" xfId="0" applyNumberFormat="1" applyFont="1" applyBorder="1" applyAlignment="1">
      <alignment horizontal="center" vertical="center"/>
    </xf>
    <xf numFmtId="176" fontId="24" fillId="0" borderId="53" xfId="0" applyNumberFormat="1" applyFont="1" applyBorder="1" applyAlignment="1">
      <alignment horizontal="right" vertical="center"/>
    </xf>
    <xf numFmtId="176" fontId="23" fillId="0" borderId="18" xfId="0" applyNumberFormat="1" applyFont="1" applyBorder="1" applyAlignment="1">
      <alignment horizontal="center" vertical="center"/>
    </xf>
    <xf numFmtId="176" fontId="23" fillId="0" borderId="6" xfId="0" applyNumberFormat="1" applyFont="1" applyBorder="1" applyAlignment="1">
      <alignment horizontal="center" vertical="center"/>
    </xf>
    <xf numFmtId="176" fontId="22" fillId="0" borderId="47" xfId="0" applyNumberFormat="1" applyFont="1" applyBorder="1" applyAlignment="1">
      <alignment horizontal="right" vertical="center"/>
    </xf>
    <xf numFmtId="176" fontId="23" fillId="0" borderId="2" xfId="0" applyNumberFormat="1" applyFont="1" applyBorder="1" applyAlignment="1">
      <alignment horizontal="center" vertical="center"/>
    </xf>
    <xf numFmtId="176" fontId="22" fillId="0" borderId="48" xfId="0" applyNumberFormat="1" applyFont="1" applyBorder="1" applyAlignment="1">
      <alignment horizontal="right" vertical="center"/>
    </xf>
    <xf numFmtId="176" fontId="23" fillId="0" borderId="11" xfId="0" applyNumberFormat="1" applyFont="1" applyBorder="1" applyAlignment="1">
      <alignment horizontal="center" vertical="center"/>
    </xf>
    <xf numFmtId="176" fontId="22" fillId="0" borderId="49" xfId="0" applyNumberFormat="1" applyFont="1" applyBorder="1" applyAlignment="1">
      <alignment horizontal="right" vertical="center"/>
    </xf>
    <xf numFmtId="176" fontId="21" fillId="0" borderId="2" xfId="0" applyNumberFormat="1" applyFont="1" applyBorder="1" applyAlignment="1">
      <alignment horizontal="center" vertical="center"/>
    </xf>
    <xf numFmtId="176" fontId="24" fillId="0" borderId="48" xfId="0" applyNumberFormat="1" applyFont="1" applyBorder="1" applyAlignment="1">
      <alignment horizontal="right" vertical="center"/>
    </xf>
    <xf numFmtId="176" fontId="21" fillId="0" borderId="24" xfId="0" applyNumberFormat="1" applyFont="1" applyBorder="1" applyAlignment="1">
      <alignment horizontal="center" vertical="center"/>
    </xf>
    <xf numFmtId="176" fontId="24" fillId="0" borderId="54" xfId="0" applyNumberFormat="1" applyFont="1" applyBorder="1" applyAlignment="1">
      <alignment horizontal="right" vertical="center"/>
    </xf>
    <xf numFmtId="176" fontId="23" fillId="0" borderId="51" xfId="0" applyNumberFormat="1" applyFont="1" applyBorder="1" applyAlignment="1">
      <alignment horizontal="center" vertical="center"/>
    </xf>
    <xf numFmtId="176" fontId="24" fillId="0" borderId="55" xfId="0" applyNumberFormat="1" applyFont="1" applyBorder="1" applyAlignment="1">
      <alignment horizontal="right" vertical="center"/>
    </xf>
    <xf numFmtId="177" fontId="21" fillId="0" borderId="6" xfId="0" applyNumberFormat="1" applyFont="1" applyBorder="1" applyAlignment="1">
      <alignment horizontal="center" vertical="center"/>
    </xf>
    <xf numFmtId="10" fontId="21" fillId="0" borderId="20" xfId="0" applyNumberFormat="1" applyFont="1" applyBorder="1" applyAlignment="1">
      <alignment horizontal="center" vertical="center"/>
    </xf>
    <xf numFmtId="176" fontId="21" fillId="0" borderId="3" xfId="0" applyNumberFormat="1" applyFont="1" applyBorder="1" applyAlignment="1">
      <alignment horizontal="center" vertical="center"/>
    </xf>
    <xf numFmtId="176" fontId="24" fillId="0" borderId="56" xfId="0" applyNumberFormat="1" applyFont="1" applyBorder="1" applyAlignment="1">
      <alignment horizontal="right" vertical="center"/>
    </xf>
    <xf numFmtId="176" fontId="23" fillId="0" borderId="50" xfId="0" applyNumberFormat="1" applyFont="1" applyBorder="1" applyAlignment="1">
      <alignment horizontal="center" vertical="center"/>
    </xf>
    <xf numFmtId="176" fontId="21" fillId="0" borderId="47" xfId="0" applyNumberFormat="1" applyFont="1" applyBorder="1" applyAlignment="1">
      <alignment horizontal="center" vertical="center"/>
    </xf>
    <xf numFmtId="176" fontId="21" fillId="0" borderId="49" xfId="0" applyNumberFormat="1" applyFont="1" applyBorder="1" applyAlignment="1">
      <alignment horizontal="center" vertical="center"/>
    </xf>
    <xf numFmtId="176" fontId="21" fillId="0" borderId="53" xfId="0" applyNumberFormat="1" applyFont="1" applyBorder="1" applyAlignment="1">
      <alignment horizontal="center" vertical="center"/>
    </xf>
    <xf numFmtId="176" fontId="21" fillId="0" borderId="13" xfId="0" applyNumberFormat="1" applyFont="1" applyBorder="1" applyAlignment="1">
      <alignment horizontal="center" vertical="center"/>
    </xf>
    <xf numFmtId="176" fontId="23" fillId="0" borderId="22" xfId="0" applyNumberFormat="1" applyFont="1" applyBorder="1" applyAlignment="1">
      <alignment horizontal="center" vertical="center"/>
    </xf>
    <xf numFmtId="176" fontId="21" fillId="0" borderId="48" xfId="0" applyNumberFormat="1" applyFont="1" applyBorder="1" applyAlignment="1">
      <alignment horizontal="center" vertical="center"/>
    </xf>
    <xf numFmtId="176" fontId="23" fillId="0" borderId="25" xfId="0" applyNumberFormat="1" applyFont="1" applyBorder="1" applyAlignment="1">
      <alignment horizontal="center" vertical="center"/>
    </xf>
    <xf numFmtId="176" fontId="22" fillId="0" borderId="46" xfId="0" applyNumberFormat="1" applyFont="1" applyBorder="1" applyAlignment="1">
      <alignment horizontal="right" vertical="center"/>
    </xf>
    <xf numFmtId="176" fontId="23" fillId="0" borderId="27" xfId="0" applyNumberFormat="1" applyFont="1" applyBorder="1" applyAlignment="1">
      <alignment horizontal="center" vertical="center"/>
    </xf>
    <xf numFmtId="176" fontId="24" fillId="0" borderId="57" xfId="0" applyNumberFormat="1" applyFont="1" applyBorder="1" applyAlignment="1">
      <alignment horizontal="right" vertical="center"/>
    </xf>
    <xf numFmtId="176" fontId="23" fillId="0" borderId="15" xfId="0" applyNumberFormat="1" applyFont="1" applyBorder="1" applyAlignment="1">
      <alignment horizontal="center" vertical="center"/>
    </xf>
    <xf numFmtId="176" fontId="24" fillId="2" borderId="53" xfId="0" applyNumberFormat="1" applyFont="1" applyFill="1" applyBorder="1" applyAlignment="1">
      <alignment horizontal="right" vertical="center"/>
    </xf>
    <xf numFmtId="176" fontId="20" fillId="3" borderId="47" xfId="0" applyNumberFormat="1" applyFont="1" applyFill="1" applyBorder="1" applyAlignment="1">
      <alignment vertical="center"/>
    </xf>
    <xf numFmtId="176" fontId="26" fillId="3" borderId="47" xfId="0" applyNumberFormat="1" applyFont="1" applyFill="1" applyBorder="1" applyAlignment="1">
      <alignment vertical="center"/>
    </xf>
    <xf numFmtId="176" fontId="26" fillId="3" borderId="47" xfId="0" applyNumberFormat="1" applyFont="1" applyFill="1" applyBorder="1" applyAlignment="1">
      <alignment horizontal="right" vertical="center"/>
    </xf>
    <xf numFmtId="176" fontId="26" fillId="3" borderId="6" xfId="0" applyNumberFormat="1" applyFont="1" applyFill="1" applyBorder="1" applyAlignment="1">
      <alignment horizontal="center" vertical="center"/>
    </xf>
    <xf numFmtId="176" fontId="26" fillId="3" borderId="20" xfId="0" applyNumberFormat="1" applyFont="1" applyFill="1" applyBorder="1" applyAlignment="1">
      <alignment horizontal="center" vertical="center"/>
    </xf>
    <xf numFmtId="176" fontId="27" fillId="3" borderId="31" xfId="0" applyNumberFormat="1" applyFont="1" applyFill="1" applyBorder="1" applyAlignment="1">
      <alignment horizontal="left" vertical="center" wrapText="1"/>
    </xf>
    <xf numFmtId="176" fontId="27" fillId="3" borderId="32" xfId="0" applyNumberFormat="1" applyFont="1" applyFill="1" applyBorder="1" applyAlignment="1">
      <alignment horizontal="left" vertical="center" wrapText="1"/>
    </xf>
    <xf numFmtId="176" fontId="20" fillId="3" borderId="48" xfId="0" applyNumberFormat="1" applyFont="1" applyFill="1" applyBorder="1" applyAlignment="1">
      <alignment vertical="center"/>
    </xf>
    <xf numFmtId="176" fontId="26" fillId="3" borderId="48" xfId="0" applyNumberFormat="1" applyFont="1" applyFill="1" applyBorder="1" applyAlignment="1">
      <alignment vertical="center"/>
    </xf>
    <xf numFmtId="176" fontId="26" fillId="3" borderId="48" xfId="0" applyNumberFormat="1" applyFont="1" applyFill="1" applyBorder="1" applyAlignment="1">
      <alignment horizontal="right" vertical="center"/>
    </xf>
    <xf numFmtId="176" fontId="26" fillId="3" borderId="2" xfId="0" applyNumberFormat="1" applyFont="1" applyFill="1" applyBorder="1" applyAlignment="1">
      <alignment horizontal="center" vertical="center"/>
    </xf>
    <xf numFmtId="176" fontId="26" fillId="3" borderId="45" xfId="0" applyNumberFormat="1" applyFont="1" applyFill="1" applyBorder="1" applyAlignment="1">
      <alignment horizontal="center" vertical="center"/>
    </xf>
    <xf numFmtId="176" fontId="27" fillId="3" borderId="33" xfId="0" applyNumberFormat="1" applyFont="1" applyFill="1" applyBorder="1" applyAlignment="1">
      <alignment horizontal="left" vertical="center" wrapText="1"/>
    </xf>
    <xf numFmtId="176" fontId="27" fillId="3" borderId="34" xfId="0" applyNumberFormat="1" applyFont="1" applyFill="1" applyBorder="1" applyAlignment="1">
      <alignment horizontal="left" vertical="center" wrapText="1"/>
    </xf>
    <xf numFmtId="176" fontId="20" fillId="3" borderId="49" xfId="0" applyNumberFormat="1" applyFont="1" applyFill="1" applyBorder="1" applyAlignment="1">
      <alignment vertical="center"/>
    </xf>
    <xf numFmtId="176" fontId="26" fillId="3" borderId="49" xfId="0" applyNumberFormat="1" applyFont="1" applyFill="1" applyBorder="1" applyAlignment="1">
      <alignment vertical="center"/>
    </xf>
    <xf numFmtId="176" fontId="28" fillId="3" borderId="49" xfId="0" applyNumberFormat="1" applyFont="1" applyFill="1" applyBorder="1" applyAlignment="1">
      <alignment horizontal="right" vertical="center"/>
    </xf>
    <xf numFmtId="176" fontId="26" fillId="3" borderId="11" xfId="0" applyNumberFormat="1" applyFont="1" applyFill="1" applyBorder="1" applyAlignment="1">
      <alignment horizontal="center" vertical="center"/>
    </xf>
    <xf numFmtId="176" fontId="26" fillId="3" borderId="29" xfId="0" applyNumberFormat="1" applyFont="1" applyFill="1" applyBorder="1" applyAlignment="1">
      <alignment horizontal="center" vertical="center"/>
    </xf>
    <xf numFmtId="176" fontId="29" fillId="3" borderId="40" xfId="0" applyNumberFormat="1" applyFont="1" applyFill="1" applyBorder="1" applyAlignment="1">
      <alignment horizontal="center" vertical="center"/>
    </xf>
    <xf numFmtId="176" fontId="29" fillId="3" borderId="30" xfId="0" applyNumberFormat="1" applyFont="1" applyFill="1" applyBorder="1" applyAlignment="1">
      <alignment horizontal="center" vertical="center"/>
    </xf>
    <xf numFmtId="176" fontId="29" fillId="3" borderId="25" xfId="0" applyNumberFormat="1" applyFont="1" applyFill="1" applyBorder="1" applyAlignment="1">
      <alignment horizontal="center" vertical="center" wrapText="1"/>
    </xf>
    <xf numFmtId="176" fontId="29" fillId="3" borderId="52" xfId="0" applyNumberFormat="1" applyFont="1" applyFill="1" applyBorder="1" applyAlignment="1">
      <alignment horizontal="center" vertical="center" wrapText="1"/>
    </xf>
    <xf numFmtId="176" fontId="29" fillId="3" borderId="27" xfId="0" applyNumberFormat="1" applyFont="1" applyFill="1" applyBorder="1" applyAlignment="1">
      <alignment horizontal="center" vertical="center"/>
    </xf>
    <xf numFmtId="176" fontId="29" fillId="3" borderId="26" xfId="0" applyNumberFormat="1" applyFont="1" applyFill="1" applyBorder="1" applyAlignment="1">
      <alignment horizontal="center" vertical="center"/>
    </xf>
    <xf numFmtId="176" fontId="29" fillId="3" borderId="27" xfId="0" applyNumberFormat="1" applyFont="1" applyFill="1" applyBorder="1" applyAlignment="1">
      <alignment horizontal="center" vertical="center" wrapText="1"/>
    </xf>
    <xf numFmtId="176" fontId="29" fillId="3" borderId="28" xfId="0" applyNumberFormat="1" applyFont="1" applyFill="1" applyBorder="1" applyAlignment="1">
      <alignment horizontal="center" vertical="center"/>
    </xf>
    <xf numFmtId="176" fontId="27" fillId="3" borderId="1" xfId="0" applyNumberFormat="1" applyFont="1" applyFill="1" applyBorder="1" applyAlignment="1">
      <alignment horizontal="right" vertical="center"/>
    </xf>
    <xf numFmtId="176" fontId="27" fillId="3" borderId="19" xfId="0" applyNumberFormat="1" applyFont="1" applyFill="1" applyBorder="1" applyAlignment="1">
      <alignment horizontal="right" vertical="center"/>
    </xf>
    <xf numFmtId="176" fontId="27" fillId="3" borderId="15" xfId="0" applyNumberFormat="1" applyFont="1" applyFill="1" applyBorder="1" applyAlignment="1">
      <alignment horizontal="right" vertical="center"/>
    </xf>
    <xf numFmtId="176" fontId="27" fillId="3" borderId="14" xfId="0" applyNumberFormat="1" applyFont="1" applyFill="1" applyBorder="1" applyAlignment="1">
      <alignment horizontal="right" vertical="center"/>
    </xf>
    <xf numFmtId="176" fontId="27" fillId="3" borderId="58" xfId="0" applyNumberFormat="1" applyFont="1" applyFill="1" applyBorder="1" applyAlignment="1">
      <alignment horizontal="right" vertical="center"/>
    </xf>
    <xf numFmtId="176" fontId="27" fillId="3" borderId="2" xfId="0" applyNumberFormat="1" applyFont="1" applyFill="1" applyBorder="1" applyAlignment="1">
      <alignment horizontal="right" vertical="center"/>
    </xf>
    <xf numFmtId="176" fontId="27" fillId="3" borderId="16" xfId="0" applyNumberFormat="1" applyFont="1" applyFill="1" applyBorder="1" applyAlignment="1">
      <alignment horizontal="right" vertical="center"/>
    </xf>
    <xf numFmtId="176" fontId="27" fillId="3" borderId="34" xfId="0" applyNumberFormat="1" applyFont="1" applyFill="1" applyBorder="1" applyAlignment="1">
      <alignment horizontal="right" vertical="center"/>
    </xf>
    <xf numFmtId="176" fontId="27" fillId="3" borderId="3" xfId="0" applyNumberFormat="1" applyFont="1" applyFill="1" applyBorder="1" applyAlignment="1">
      <alignment horizontal="right" vertical="center"/>
    </xf>
    <xf numFmtId="176" fontId="27" fillId="3" borderId="17" xfId="0" applyNumberFormat="1" applyFont="1" applyFill="1" applyBorder="1" applyAlignment="1">
      <alignment horizontal="right" vertical="center"/>
    </xf>
    <xf numFmtId="176" fontId="27" fillId="3" borderId="18" xfId="0" applyNumberFormat="1" applyFont="1" applyFill="1" applyBorder="1" applyAlignment="1">
      <alignment horizontal="right" vertical="center"/>
    </xf>
    <xf numFmtId="176" fontId="27" fillId="3" borderId="59" xfId="0" applyNumberFormat="1" applyFont="1" applyFill="1" applyBorder="1" applyAlignment="1">
      <alignment horizontal="right" vertical="center"/>
    </xf>
    <xf numFmtId="176" fontId="27" fillId="3" borderId="4" xfId="0" applyNumberFormat="1" applyFont="1" applyFill="1" applyBorder="1" applyAlignment="1">
      <alignment vertical="center"/>
    </xf>
    <xf numFmtId="176" fontId="27" fillId="3" borderId="5" xfId="0" applyNumberFormat="1" applyFont="1" applyFill="1" applyBorder="1" applyAlignment="1">
      <alignment vertical="center"/>
    </xf>
    <xf numFmtId="176" fontId="27" fillId="3" borderId="6" xfId="0" applyNumberFormat="1" applyFont="1" applyFill="1" applyBorder="1" applyAlignment="1">
      <alignment horizontal="right" vertical="center"/>
    </xf>
    <xf numFmtId="176" fontId="27" fillId="3" borderId="20" xfId="0" applyNumberFormat="1" applyFont="1" applyFill="1" applyBorder="1" applyAlignment="1">
      <alignment horizontal="right" vertical="center"/>
    </xf>
    <xf numFmtId="176" fontId="27" fillId="3" borderId="6" xfId="0" applyNumberFormat="1" applyFont="1" applyFill="1" applyBorder="1" applyAlignment="1">
      <alignment horizontal="right" vertical="center" wrapText="1"/>
    </xf>
    <xf numFmtId="176" fontId="27" fillId="3" borderId="19" xfId="0" applyNumberFormat="1" applyFont="1" applyFill="1" applyBorder="1" applyAlignment="1">
      <alignment horizontal="right" vertical="center" wrapText="1"/>
    </xf>
    <xf numFmtId="176" fontId="27" fillId="3" borderId="32" xfId="0" applyNumberFormat="1" applyFont="1" applyFill="1" applyBorder="1" applyAlignment="1">
      <alignment horizontal="right" vertical="center" wrapText="1"/>
    </xf>
    <xf numFmtId="176" fontId="27" fillId="3" borderId="7" xfId="0" applyNumberFormat="1" applyFont="1" applyFill="1" applyBorder="1" applyAlignment="1">
      <alignment vertical="center"/>
    </xf>
    <xf numFmtId="176" fontId="27" fillId="3" borderId="8" xfId="0" applyNumberFormat="1" applyFont="1" applyFill="1" applyBorder="1" applyAlignment="1">
      <alignment vertical="center"/>
    </xf>
    <xf numFmtId="176" fontId="27" fillId="3" borderId="2" xfId="0" applyNumberFormat="1" applyFont="1" applyFill="1" applyBorder="1" applyAlignment="1">
      <alignment horizontal="right" vertical="center" wrapText="1"/>
    </xf>
    <xf numFmtId="176" fontId="27" fillId="3" borderId="16" xfId="0" applyNumberFormat="1" applyFont="1" applyFill="1" applyBorder="1" applyAlignment="1">
      <alignment horizontal="right" vertical="center" wrapText="1"/>
    </xf>
    <xf numFmtId="176" fontId="27" fillId="3" borderId="34" xfId="0" applyNumberFormat="1" applyFont="1" applyFill="1" applyBorder="1" applyAlignment="1">
      <alignment horizontal="right" vertical="center" wrapText="1"/>
    </xf>
    <xf numFmtId="176" fontId="27" fillId="3" borderId="3" xfId="0" applyNumberFormat="1" applyFont="1" applyFill="1" applyBorder="1" applyAlignment="1">
      <alignment horizontal="right" vertical="center" wrapText="1"/>
    </xf>
    <xf numFmtId="176" fontId="27" fillId="3" borderId="17" xfId="0" applyNumberFormat="1" applyFont="1" applyFill="1" applyBorder="1" applyAlignment="1">
      <alignment horizontal="right" vertical="center" wrapText="1"/>
    </xf>
    <xf numFmtId="176" fontId="27" fillId="3" borderId="59" xfId="0" applyNumberFormat="1" applyFont="1" applyFill="1" applyBorder="1" applyAlignment="1">
      <alignment horizontal="right" vertical="center" wrapText="1"/>
    </xf>
    <xf numFmtId="176" fontId="27" fillId="3" borderId="9" xfId="0" applyNumberFormat="1" applyFont="1" applyFill="1" applyBorder="1" applyAlignment="1">
      <alignment vertical="center"/>
    </xf>
    <xf numFmtId="176" fontId="27" fillId="3" borderId="10" xfId="0" applyNumberFormat="1" applyFont="1" applyFill="1" applyBorder="1" applyAlignment="1">
      <alignment vertical="center"/>
    </xf>
    <xf numFmtId="176" fontId="27" fillId="3" borderId="11" xfId="0" applyNumberFormat="1" applyFont="1" applyFill="1" applyBorder="1" applyAlignment="1">
      <alignment horizontal="right" vertical="center"/>
    </xf>
    <xf numFmtId="176" fontId="27" fillId="3" borderId="21" xfId="0" applyNumberFormat="1" applyFont="1" applyFill="1" applyBorder="1" applyAlignment="1">
      <alignment horizontal="right" vertical="center"/>
    </xf>
    <xf numFmtId="176" fontId="27" fillId="3" borderId="22" xfId="0" applyNumberFormat="1" applyFont="1" applyFill="1" applyBorder="1" applyAlignment="1">
      <alignment horizontal="right" vertical="center"/>
    </xf>
    <xf numFmtId="176" fontId="27" fillId="3" borderId="11" xfId="0" applyNumberFormat="1" applyFont="1" applyFill="1" applyBorder="1" applyAlignment="1">
      <alignment horizontal="right" vertical="center" wrapText="1"/>
    </xf>
    <xf numFmtId="176" fontId="27" fillId="3" borderId="21" xfId="0" applyNumberFormat="1" applyFont="1" applyFill="1" applyBorder="1" applyAlignment="1">
      <alignment horizontal="right" vertical="center" wrapText="1"/>
    </xf>
    <xf numFmtId="176" fontId="27" fillId="3" borderId="30" xfId="0" applyNumberFormat="1" applyFont="1" applyFill="1" applyBorder="1" applyAlignment="1">
      <alignment horizontal="right" vertical="center" wrapText="1"/>
    </xf>
    <xf numFmtId="176" fontId="27" fillId="3" borderId="1" xfId="0" applyNumberFormat="1" applyFont="1" applyFill="1" applyBorder="1" applyAlignment="1">
      <alignment horizontal="right" vertical="center" wrapText="1"/>
    </xf>
    <xf numFmtId="176" fontId="27" fillId="3" borderId="14" xfId="0" applyNumberFormat="1" applyFont="1" applyFill="1" applyBorder="1" applyAlignment="1">
      <alignment horizontal="right" vertical="center" wrapText="1"/>
    </xf>
    <xf numFmtId="176" fontId="27" fillId="3" borderId="23" xfId="0" applyNumberFormat="1" applyFont="1" applyFill="1" applyBorder="1" applyAlignment="1">
      <alignment horizontal="right" vertical="center"/>
    </xf>
    <xf numFmtId="176" fontId="29" fillId="3" borderId="40" xfId="0" applyNumberFormat="1" applyFont="1" applyFill="1" applyBorder="1" applyAlignment="1">
      <alignment horizontal="right" vertical="center"/>
    </xf>
    <xf numFmtId="176" fontId="29" fillId="3" borderId="21" xfId="0" applyNumberFormat="1" applyFont="1" applyFill="1" applyBorder="1" applyAlignment="1">
      <alignment horizontal="right" vertical="center"/>
    </xf>
    <xf numFmtId="176" fontId="29" fillId="3" borderId="29" xfId="0" applyNumberFormat="1" applyFont="1" applyFill="1" applyBorder="1" applyAlignment="1">
      <alignment horizontal="right" vertical="center"/>
    </xf>
    <xf numFmtId="176" fontId="29" fillId="3" borderId="11" xfId="0" applyNumberFormat="1" applyFont="1" applyFill="1" applyBorder="1" applyAlignment="1">
      <alignment horizontal="right" vertical="center"/>
    </xf>
    <xf numFmtId="176" fontId="29" fillId="3" borderId="30" xfId="0" applyNumberFormat="1" applyFont="1" applyFill="1" applyBorder="1" applyAlignment="1">
      <alignment horizontal="right" vertical="center"/>
    </xf>
    <xf numFmtId="176" fontId="29" fillId="3" borderId="40" xfId="0" applyNumberFormat="1" applyFont="1" applyFill="1" applyBorder="1" applyAlignment="1">
      <alignment horizontal="center" vertical="center"/>
    </xf>
    <xf numFmtId="176" fontId="7" fillId="0" borderId="41" xfId="0" applyNumberFormat="1" applyFont="1" applyBorder="1" applyAlignment="1">
      <alignment horizontal="left" vertical="center"/>
    </xf>
    <xf numFmtId="176" fontId="5" fillId="0" borderId="0" xfId="0" applyNumberFormat="1" applyFont="1" applyAlignment="1">
      <alignment horizontal="center" vertical="center"/>
    </xf>
    <xf numFmtId="176" fontId="20" fillId="3" borderId="44" xfId="0" applyNumberFormat="1" applyFont="1" applyFill="1" applyBorder="1" applyAlignment="1">
      <alignment horizontal="center" vertical="center"/>
    </xf>
    <xf numFmtId="176" fontId="20" fillId="3" borderId="41" xfId="0" applyNumberFormat="1" applyFont="1" applyFill="1" applyBorder="1" applyAlignment="1">
      <alignment horizontal="center" vertical="center"/>
    </xf>
    <xf numFmtId="176" fontId="20" fillId="3" borderId="28" xfId="0" applyNumberFormat="1" applyFont="1" applyFill="1" applyBorder="1" applyAlignment="1">
      <alignment horizontal="center" vertical="center"/>
    </xf>
    <xf numFmtId="0" fontId="9" fillId="0" borderId="6"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45" xfId="0" applyFont="1" applyBorder="1" applyAlignment="1">
      <alignment horizontal="center" vertical="center" wrapText="1"/>
    </xf>
    <xf numFmtId="176" fontId="7" fillId="0" borderId="42" xfId="0" applyNumberFormat="1" applyFont="1" applyBorder="1" applyAlignment="1">
      <alignment horizontal="left" vertical="center"/>
    </xf>
    <xf numFmtId="176" fontId="7" fillId="0" borderId="43" xfId="0" applyNumberFormat="1" applyFont="1" applyBorder="1" applyAlignment="1">
      <alignment horizontal="left" vertical="center"/>
    </xf>
    <xf numFmtId="0" fontId="9" fillId="0" borderId="2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2" xfId="0" applyFont="1" applyBorder="1" applyAlignment="1">
      <alignment horizontal="center" vertical="center" wrapText="1"/>
    </xf>
    <xf numFmtId="176" fontId="7" fillId="0" borderId="0" xfId="0" applyNumberFormat="1" applyFont="1" applyBorder="1" applyAlignment="1">
      <alignment horizontal="left" vertical="center"/>
    </xf>
    <xf numFmtId="176" fontId="3" fillId="0" borderId="43" xfId="0" applyNumberFormat="1" applyFont="1" applyBorder="1" applyAlignment="1">
      <alignment horizontal="center" vertical="center" wrapText="1"/>
    </xf>
    <xf numFmtId="176" fontId="20" fillId="3" borderId="52" xfId="0" applyNumberFormat="1" applyFont="1" applyFill="1" applyBorder="1" applyAlignment="1">
      <alignment horizontal="center" vertical="center"/>
    </xf>
    <xf numFmtId="176" fontId="7" fillId="0" borderId="36" xfId="0" applyNumberFormat="1" applyFont="1" applyBorder="1" applyAlignment="1">
      <alignment horizontal="left" vertical="center" wrapText="1"/>
    </xf>
    <xf numFmtId="176" fontId="6" fillId="0" borderId="0" xfId="0" applyNumberFormat="1" applyFont="1" applyBorder="1" applyAlignment="1">
      <alignment vertical="center"/>
    </xf>
    <xf numFmtId="176" fontId="22" fillId="0" borderId="57" xfId="0" applyNumberFormat="1" applyFont="1" applyBorder="1" applyAlignment="1">
      <alignment horizontal="right" vertical="center" wrapText="1"/>
    </xf>
    <xf numFmtId="176" fontId="23" fillId="0" borderId="1" xfId="0" applyNumberFormat="1" applyFont="1" applyBorder="1" applyAlignment="1">
      <alignment horizontal="center" vertical="center" wrapText="1"/>
    </xf>
    <xf numFmtId="176" fontId="20" fillId="3" borderId="26" xfId="0" applyNumberFormat="1" applyFont="1" applyFill="1" applyBorder="1" applyAlignment="1">
      <alignment horizontal="center" vertical="center"/>
    </xf>
    <xf numFmtId="176" fontId="4" fillId="0" borderId="0" xfId="0" applyNumberFormat="1" applyFont="1" applyBorder="1" applyAlignment="1">
      <alignment horizontal="center" vertical="center" wrapText="1"/>
    </xf>
    <xf numFmtId="176" fontId="21" fillId="0" borderId="0" xfId="0" applyNumberFormat="1" applyFont="1" applyAlignment="1">
      <alignment horizontal="center" vertical="center" wrapText="1"/>
    </xf>
    <xf numFmtId="176" fontId="21" fillId="3" borderId="6" xfId="0" applyNumberFormat="1" applyFont="1" applyFill="1" applyBorder="1" applyAlignment="1">
      <alignment horizontal="center" vertical="center"/>
    </xf>
    <xf numFmtId="176" fontId="21" fillId="3" borderId="1" xfId="0" applyNumberFormat="1" applyFont="1" applyFill="1" applyBorder="1" applyAlignment="1">
      <alignment horizontal="center" vertical="center"/>
    </xf>
    <xf numFmtId="176" fontId="21" fillId="3" borderId="11" xfId="0" applyNumberFormat="1" applyFont="1" applyFill="1" applyBorder="1" applyAlignment="1">
      <alignment horizontal="center" vertical="center"/>
    </xf>
    <xf numFmtId="176" fontId="21" fillId="3" borderId="12" xfId="0" applyNumberFormat="1" applyFont="1" applyFill="1" applyBorder="1" applyAlignment="1">
      <alignment horizontal="center" vertical="center"/>
    </xf>
    <xf numFmtId="176" fontId="23" fillId="3" borderId="6" xfId="0" applyNumberFormat="1" applyFont="1" applyFill="1" applyBorder="1" applyAlignment="1">
      <alignment horizontal="center" vertical="center"/>
    </xf>
    <xf numFmtId="176" fontId="23" fillId="3" borderId="2" xfId="0" applyNumberFormat="1" applyFont="1" applyFill="1" applyBorder="1" applyAlignment="1">
      <alignment horizontal="center" vertical="center"/>
    </xf>
    <xf numFmtId="176" fontId="23" fillId="3" borderId="11" xfId="0" applyNumberFormat="1" applyFont="1" applyFill="1" applyBorder="1" applyAlignment="1">
      <alignment horizontal="center" vertical="center"/>
    </xf>
    <xf numFmtId="176" fontId="21" fillId="3" borderId="2" xfId="0" applyNumberFormat="1" applyFont="1" applyFill="1" applyBorder="1" applyAlignment="1">
      <alignment horizontal="center" vertical="center"/>
    </xf>
    <xf numFmtId="176" fontId="21" fillId="3" borderId="24" xfId="0" applyNumberFormat="1" applyFont="1" applyFill="1" applyBorder="1" applyAlignment="1">
      <alignment horizontal="center" vertical="center"/>
    </xf>
    <xf numFmtId="176" fontId="21" fillId="3" borderId="3" xfId="0" applyNumberFormat="1" applyFont="1" applyFill="1" applyBorder="1" applyAlignment="1">
      <alignment horizontal="center" vertical="center"/>
    </xf>
    <xf numFmtId="176" fontId="21" fillId="3" borderId="47" xfId="0" applyNumberFormat="1" applyFont="1" applyFill="1" applyBorder="1" applyAlignment="1">
      <alignment horizontal="center" vertical="center"/>
    </xf>
    <xf numFmtId="176" fontId="21" fillId="3" borderId="49" xfId="0" applyNumberFormat="1" applyFont="1" applyFill="1" applyBorder="1" applyAlignment="1">
      <alignment horizontal="center" vertical="center"/>
    </xf>
    <xf numFmtId="176" fontId="21" fillId="3" borderId="53" xfId="0" applyNumberFormat="1" applyFont="1" applyFill="1" applyBorder="1" applyAlignment="1">
      <alignment horizontal="center" vertical="center"/>
    </xf>
    <xf numFmtId="176" fontId="21" fillId="3" borderId="48" xfId="0" applyNumberFormat="1" applyFont="1" applyFill="1" applyBorder="1" applyAlignment="1">
      <alignment horizontal="center" vertical="center"/>
    </xf>
    <xf numFmtId="176" fontId="23" fillId="3" borderId="25" xfId="0" applyNumberFormat="1" applyFont="1" applyFill="1" applyBorder="1" applyAlignment="1">
      <alignment horizontal="center" vertical="center"/>
    </xf>
    <xf numFmtId="176" fontId="21" fillId="3" borderId="13" xfId="0" applyNumberFormat="1" applyFont="1" applyFill="1" applyBorder="1" applyAlignment="1">
      <alignment horizontal="center" vertical="center"/>
    </xf>
    <xf numFmtId="176" fontId="27" fillId="3" borderId="33" xfId="0" applyNumberFormat="1" applyFont="1" applyFill="1" applyBorder="1" applyAlignment="1">
      <alignment horizontal="center" vertical="center"/>
    </xf>
    <xf numFmtId="176" fontId="27" fillId="3" borderId="8" xfId="0" applyNumberFormat="1" applyFont="1" applyFill="1" applyBorder="1" applyAlignment="1">
      <alignment horizontal="center" vertical="center"/>
    </xf>
    <xf numFmtId="176" fontId="29" fillId="3" borderId="40" xfId="0" applyNumberFormat="1" applyFont="1" applyFill="1" applyBorder="1" applyAlignment="1">
      <alignment horizontal="center" vertical="center"/>
    </xf>
    <xf numFmtId="176" fontId="29" fillId="3" borderId="10" xfId="0" applyNumberFormat="1" applyFont="1" applyFill="1" applyBorder="1" applyAlignment="1">
      <alignment horizontal="center" vertical="center"/>
    </xf>
    <xf numFmtId="176" fontId="21" fillId="0" borderId="0" xfId="0" applyNumberFormat="1" applyFont="1" applyAlignment="1">
      <alignment horizontal="center" vertical="center" wrapText="1"/>
    </xf>
    <xf numFmtId="176" fontId="21" fillId="0" borderId="0" xfId="0" applyNumberFormat="1" applyFont="1" applyBorder="1" applyAlignment="1">
      <alignment horizontal="center" vertical="center" wrapText="1"/>
    </xf>
    <xf numFmtId="176" fontId="27" fillId="3" borderId="31" xfId="0" applyNumberFormat="1" applyFont="1" applyFill="1" applyBorder="1" applyAlignment="1">
      <alignment horizontal="center" vertical="center"/>
    </xf>
    <xf numFmtId="176" fontId="27" fillId="3" borderId="5" xfId="0" applyNumberFormat="1" applyFont="1" applyFill="1" applyBorder="1" applyAlignment="1">
      <alignment horizontal="center" vertical="center"/>
    </xf>
    <xf numFmtId="176" fontId="29" fillId="3" borderId="44" xfId="0" applyNumberFormat="1" applyFont="1" applyFill="1" applyBorder="1" applyAlignment="1">
      <alignment horizontal="center" vertical="center"/>
    </xf>
    <xf numFmtId="176" fontId="29" fillId="3" borderId="41" xfId="0" applyNumberFormat="1" applyFont="1" applyFill="1" applyBorder="1" applyAlignment="1">
      <alignment horizontal="center" vertical="center"/>
    </xf>
    <xf numFmtId="176" fontId="27" fillId="3" borderId="63" xfId="0" applyNumberFormat="1" applyFont="1" applyFill="1" applyBorder="1" applyAlignment="1">
      <alignment horizontal="center" vertical="center"/>
    </xf>
    <xf numFmtId="176" fontId="27" fillId="3" borderId="36" xfId="0" applyNumberFormat="1" applyFont="1" applyFill="1" applyBorder="1" applyAlignment="1">
      <alignment horizontal="center" vertical="center"/>
    </xf>
    <xf numFmtId="176" fontId="27" fillId="3" borderId="40" xfId="0" applyNumberFormat="1" applyFont="1" applyFill="1" applyBorder="1" applyAlignment="1">
      <alignment horizontal="center" vertical="center"/>
    </xf>
    <xf numFmtId="176" fontId="27" fillId="3" borderId="10" xfId="0" applyNumberFormat="1" applyFont="1" applyFill="1" applyBorder="1" applyAlignment="1">
      <alignment horizontal="center" vertical="center"/>
    </xf>
    <xf numFmtId="176" fontId="27" fillId="3" borderId="24" xfId="0" applyNumberFormat="1" applyFont="1" applyFill="1" applyBorder="1" applyAlignment="1">
      <alignment horizontal="center" vertical="center" wrapText="1"/>
    </xf>
    <xf numFmtId="176" fontId="27" fillId="3" borderId="12" xfId="0" applyNumberFormat="1" applyFont="1" applyFill="1" applyBorder="1" applyAlignment="1">
      <alignment horizontal="center" vertical="center" wrapText="1"/>
    </xf>
    <xf numFmtId="176" fontId="27" fillId="3" borderId="13" xfId="0" applyNumberFormat="1" applyFont="1" applyFill="1" applyBorder="1" applyAlignment="1">
      <alignment horizontal="center" vertical="center" wrapText="1"/>
    </xf>
    <xf numFmtId="176" fontId="10" fillId="0" borderId="60" xfId="0" applyNumberFormat="1" applyFont="1" applyBorder="1" applyAlignment="1">
      <alignment vertical="center" wrapText="1"/>
    </xf>
    <xf numFmtId="176" fontId="10" fillId="0" borderId="64" xfId="0" applyNumberFormat="1" applyFont="1" applyBorder="1" applyAlignment="1">
      <alignment vertical="center"/>
    </xf>
    <xf numFmtId="176" fontId="10" fillId="0" borderId="61" xfId="0" applyNumberFormat="1" applyFont="1" applyBorder="1" applyAlignment="1">
      <alignment vertical="center"/>
    </xf>
    <xf numFmtId="176" fontId="10" fillId="0" borderId="65" xfId="0" applyNumberFormat="1" applyFont="1" applyBorder="1" applyAlignment="1">
      <alignment vertical="center"/>
    </xf>
    <xf numFmtId="176" fontId="10" fillId="0" borderId="62" xfId="0" applyNumberFormat="1" applyFont="1" applyBorder="1" applyAlignment="1">
      <alignment vertical="center"/>
    </xf>
    <xf numFmtId="176" fontId="10" fillId="0" borderId="66" xfId="0" applyNumberFormat="1" applyFont="1" applyBorder="1" applyAlignment="1">
      <alignment vertical="center"/>
    </xf>
    <xf numFmtId="176" fontId="15" fillId="0" borderId="44" xfId="0" applyNumberFormat="1" applyFont="1" applyBorder="1" applyAlignment="1">
      <alignment vertical="center" wrapText="1"/>
    </xf>
    <xf numFmtId="176" fontId="15" fillId="0" borderId="28" xfId="0" applyNumberFormat="1" applyFont="1" applyBorder="1" applyAlignment="1">
      <alignment vertical="center" wrapText="1"/>
    </xf>
    <xf numFmtId="176" fontId="7" fillId="0" borderId="60" xfId="0" applyNumberFormat="1" applyFont="1" applyBorder="1" applyAlignment="1">
      <alignment horizontal="left" vertical="center" wrapText="1"/>
    </xf>
    <xf numFmtId="176" fontId="7" fillId="0" borderId="42" xfId="0" applyNumberFormat="1" applyFont="1" applyBorder="1" applyAlignment="1">
      <alignment horizontal="left" vertical="center" wrapText="1"/>
    </xf>
    <xf numFmtId="176" fontId="7" fillId="0" borderId="61" xfId="0" applyNumberFormat="1" applyFont="1" applyBorder="1" applyAlignment="1">
      <alignment horizontal="left" vertical="center" wrapText="1"/>
    </xf>
    <xf numFmtId="176" fontId="7" fillId="0" borderId="0" xfId="0" applyNumberFormat="1" applyFont="1" applyBorder="1" applyAlignment="1">
      <alignment horizontal="left" vertical="center" wrapText="1"/>
    </xf>
    <xf numFmtId="176" fontId="7" fillId="0" borderId="62" xfId="0" applyNumberFormat="1" applyFont="1" applyBorder="1" applyAlignment="1">
      <alignment horizontal="left" vertical="center" wrapText="1"/>
    </xf>
    <xf numFmtId="176" fontId="7" fillId="0" borderId="43" xfId="0" applyNumberFormat="1" applyFont="1" applyBorder="1" applyAlignment="1">
      <alignment horizontal="left" vertical="center" wrapText="1"/>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29" xfId="0" applyFont="1" applyBorder="1" applyAlignment="1">
      <alignment horizontal="center" vertical="center" wrapText="1"/>
    </xf>
    <xf numFmtId="176" fontId="7" fillId="0" borderId="44" xfId="0" applyNumberFormat="1" applyFont="1" applyBorder="1" applyAlignment="1">
      <alignment horizontal="left" vertical="center"/>
    </xf>
    <xf numFmtId="176" fontId="7" fillId="0" borderId="41" xfId="0" applyNumberFormat="1" applyFont="1" applyBorder="1" applyAlignment="1">
      <alignment horizontal="left" vertical="center"/>
    </xf>
    <xf numFmtId="176" fontId="7" fillId="0" borderId="60" xfId="0" applyNumberFormat="1" applyFont="1" applyBorder="1" applyAlignment="1">
      <alignment horizontal="left" vertical="center"/>
    </xf>
    <xf numFmtId="176" fontId="7" fillId="0" borderId="42" xfId="0" applyNumberFormat="1" applyFont="1" applyBorder="1" applyAlignment="1">
      <alignment horizontal="left" vertical="center"/>
    </xf>
    <xf numFmtId="176" fontId="7" fillId="0" borderId="62" xfId="0" applyNumberFormat="1" applyFont="1" applyBorder="1" applyAlignment="1">
      <alignment horizontal="left" vertical="center"/>
    </xf>
    <xf numFmtId="176" fontId="7" fillId="0" borderId="43" xfId="0" applyNumberFormat="1" applyFont="1" applyBorder="1" applyAlignment="1">
      <alignment horizontal="left" vertical="center"/>
    </xf>
    <xf numFmtId="0" fontId="9" fillId="0" borderId="24"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22" xfId="0" applyFont="1" applyBorder="1" applyAlignment="1">
      <alignment horizontal="center" vertical="center" wrapText="1"/>
    </xf>
    <xf numFmtId="176" fontId="7" fillId="0" borderId="44" xfId="0" applyNumberFormat="1" applyFont="1" applyBorder="1" applyAlignment="1">
      <alignment horizontal="left" vertical="center" wrapText="1"/>
    </xf>
    <xf numFmtId="176" fontId="7" fillId="0" borderId="41" xfId="0" applyNumberFormat="1" applyFont="1" applyBorder="1" applyAlignment="1">
      <alignment horizontal="left" vertical="center" wrapText="1"/>
    </xf>
    <xf numFmtId="176" fontId="7" fillId="0" borderId="61" xfId="0" applyNumberFormat="1" applyFont="1" applyBorder="1" applyAlignment="1">
      <alignment horizontal="left" vertical="center"/>
    </xf>
    <xf numFmtId="176" fontId="7" fillId="0" borderId="0" xfId="0" applyNumberFormat="1" applyFont="1" applyBorder="1" applyAlignment="1">
      <alignment horizontal="left" vertical="center"/>
    </xf>
    <xf numFmtId="0" fontId="9" fillId="0" borderId="15" xfId="0" applyFont="1" applyBorder="1" applyAlignment="1">
      <alignment horizontal="center" vertical="center" wrapText="1"/>
    </xf>
    <xf numFmtId="176" fontId="15" fillId="0" borderId="60" xfId="0" applyNumberFormat="1" applyFont="1" applyBorder="1" applyAlignment="1">
      <alignment vertical="center" wrapText="1"/>
    </xf>
    <xf numFmtId="176" fontId="15" fillId="0" borderId="64" xfId="0" applyNumberFormat="1" applyFont="1" applyBorder="1" applyAlignment="1">
      <alignment vertical="center"/>
    </xf>
    <xf numFmtId="176" fontId="15" fillId="0" borderId="61" xfId="0" applyNumberFormat="1" applyFont="1" applyBorder="1" applyAlignment="1">
      <alignment vertical="center"/>
    </xf>
    <xf numFmtId="176" fontId="15" fillId="0" borderId="65" xfId="0" applyNumberFormat="1" applyFont="1" applyBorder="1" applyAlignment="1">
      <alignment vertical="center"/>
    </xf>
    <xf numFmtId="176" fontId="15" fillId="0" borderId="62" xfId="0" applyNumberFormat="1" applyFont="1" applyBorder="1" applyAlignment="1">
      <alignment vertical="center"/>
    </xf>
    <xf numFmtId="176" fontId="15" fillId="0" borderId="66" xfId="0" applyNumberFormat="1" applyFont="1" applyBorder="1" applyAlignment="1">
      <alignment vertical="center"/>
    </xf>
    <xf numFmtId="0" fontId="9" fillId="0" borderId="1" xfId="0" applyFont="1" applyBorder="1" applyAlignment="1">
      <alignment horizontal="center" vertical="center" wrapText="1"/>
    </xf>
    <xf numFmtId="176" fontId="12" fillId="0" borderId="40" xfId="0" applyNumberFormat="1" applyFont="1" applyBorder="1" applyAlignment="1">
      <alignment horizontal="left" vertical="center" wrapText="1"/>
    </xf>
    <xf numFmtId="176" fontId="12" fillId="0" borderId="30" xfId="0" applyNumberFormat="1" applyFont="1" applyBorder="1" applyAlignment="1">
      <alignment horizontal="left" vertical="center" wrapText="1"/>
    </xf>
    <xf numFmtId="176" fontId="9" fillId="0" borderId="24" xfId="0" applyNumberFormat="1" applyFont="1" applyBorder="1" applyAlignment="1">
      <alignment horizontal="center" vertical="center"/>
    </xf>
    <xf numFmtId="176" fontId="9" fillId="0" borderId="12" xfId="0" applyNumberFormat="1" applyFont="1" applyBorder="1" applyAlignment="1">
      <alignment horizontal="center" vertical="center"/>
    </xf>
    <xf numFmtId="176" fontId="9" fillId="0" borderId="13" xfId="0" applyNumberFormat="1" applyFont="1" applyBorder="1" applyAlignment="1">
      <alignment horizontal="center" vertical="center"/>
    </xf>
    <xf numFmtId="176" fontId="10" fillId="0" borderId="31" xfId="0" applyNumberFormat="1" applyFont="1" applyBorder="1" applyAlignment="1">
      <alignment horizontal="left" vertical="center" wrapText="1"/>
    </xf>
    <xf numFmtId="176" fontId="10" fillId="0" borderId="32" xfId="0" applyNumberFormat="1" applyFont="1" applyBorder="1" applyAlignment="1">
      <alignment horizontal="left" vertical="center" wrapText="1"/>
    </xf>
    <xf numFmtId="176" fontId="12" fillId="0" borderId="31" xfId="0" applyNumberFormat="1" applyFont="1" applyBorder="1" applyAlignment="1">
      <alignment horizontal="left" vertical="center" wrapText="1"/>
    </xf>
    <xf numFmtId="176" fontId="12" fillId="0" borderId="32" xfId="0" applyNumberFormat="1" applyFont="1" applyBorder="1" applyAlignment="1">
      <alignment horizontal="left" vertical="center" wrapText="1"/>
    </xf>
    <xf numFmtId="176" fontId="12" fillId="0" borderId="33" xfId="0" applyNumberFormat="1" applyFont="1" applyBorder="1" applyAlignment="1">
      <alignment horizontal="left" vertical="center" wrapText="1"/>
    </xf>
    <xf numFmtId="176" fontId="12" fillId="0" borderId="34" xfId="0" applyNumberFormat="1" applyFont="1" applyBorder="1" applyAlignment="1">
      <alignment horizontal="left" vertical="center" wrapText="1"/>
    </xf>
    <xf numFmtId="176" fontId="15" fillId="0" borderId="40" xfId="0" applyNumberFormat="1" applyFont="1" applyBorder="1" applyAlignment="1">
      <alignment horizontal="left" vertical="center" wrapText="1"/>
    </xf>
    <xf numFmtId="176" fontId="15" fillId="0" borderId="30" xfId="0" applyNumberFormat="1" applyFont="1" applyBorder="1" applyAlignment="1">
      <alignment horizontal="left" vertical="center" wrapText="1"/>
    </xf>
    <xf numFmtId="176" fontId="15" fillId="0" borderId="31" xfId="0" applyNumberFormat="1" applyFont="1" applyBorder="1" applyAlignment="1">
      <alignment horizontal="left" vertical="center" wrapText="1"/>
    </xf>
    <xf numFmtId="176" fontId="15" fillId="0" borderId="32" xfId="0" applyNumberFormat="1" applyFont="1" applyBorder="1" applyAlignment="1">
      <alignment horizontal="left" vertical="center" wrapText="1"/>
    </xf>
    <xf numFmtId="176" fontId="10" fillId="0" borderId="40" xfId="0" applyNumberFormat="1" applyFont="1" applyBorder="1" applyAlignment="1">
      <alignment horizontal="center" vertical="center" wrapText="1"/>
    </xf>
    <xf numFmtId="176" fontId="10" fillId="0" borderId="30" xfId="0" applyNumberFormat="1" applyFont="1" applyBorder="1" applyAlignment="1">
      <alignment horizontal="center" vertical="center" wrapText="1"/>
    </xf>
    <xf numFmtId="176" fontId="10" fillId="0" borderId="33" xfId="0" applyNumberFormat="1" applyFont="1" applyBorder="1" applyAlignment="1">
      <alignment horizontal="left" vertical="center" wrapText="1"/>
    </xf>
    <xf numFmtId="176" fontId="10" fillId="0" borderId="34" xfId="0" applyNumberFormat="1" applyFont="1" applyBorder="1" applyAlignment="1">
      <alignment horizontal="left" vertical="center" wrapText="1"/>
    </xf>
    <xf numFmtId="176" fontId="15" fillId="0" borderId="44" xfId="0" applyNumberFormat="1" applyFont="1" applyBorder="1" applyAlignment="1">
      <alignment horizontal="left" vertical="center" wrapText="1"/>
    </xf>
    <xf numFmtId="176" fontId="15" fillId="0" borderId="28" xfId="0" applyNumberFormat="1" applyFont="1" applyBorder="1" applyAlignment="1">
      <alignment horizontal="left" vertical="center" wrapText="1"/>
    </xf>
    <xf numFmtId="176" fontId="15" fillId="0" borderId="33" xfId="0" applyNumberFormat="1" applyFont="1" applyBorder="1" applyAlignment="1">
      <alignment horizontal="left" vertical="center" wrapText="1"/>
    </xf>
    <xf numFmtId="176" fontId="15" fillId="0" borderId="34" xfId="0" applyNumberFormat="1" applyFont="1" applyBorder="1" applyAlignment="1">
      <alignment horizontal="left" vertical="center" wrapText="1"/>
    </xf>
    <xf numFmtId="176" fontId="12" fillId="0" borderId="44" xfId="0" applyNumberFormat="1" applyFont="1" applyBorder="1" applyAlignment="1">
      <alignment vertical="center" wrapText="1"/>
    </xf>
    <xf numFmtId="176" fontId="12" fillId="0" borderId="28" xfId="0" applyNumberFormat="1" applyFont="1" applyBorder="1" applyAlignment="1">
      <alignment vertical="center" wrapText="1"/>
    </xf>
    <xf numFmtId="176" fontId="15" fillId="0" borderId="64" xfId="0" applyNumberFormat="1" applyFont="1" applyBorder="1" applyAlignment="1">
      <alignment vertical="center" wrapText="1"/>
    </xf>
    <xf numFmtId="176" fontId="15" fillId="0" borderId="62" xfId="0" applyNumberFormat="1" applyFont="1" applyBorder="1" applyAlignment="1">
      <alignment vertical="center" wrapText="1"/>
    </xf>
    <xf numFmtId="176" fontId="15" fillId="0" borderId="66" xfId="0" applyNumberFormat="1" applyFont="1" applyBorder="1" applyAlignment="1">
      <alignment vertical="center" wrapText="1"/>
    </xf>
    <xf numFmtId="0" fontId="9" fillId="0" borderId="3" xfId="0" applyFont="1" applyBorder="1" applyAlignment="1">
      <alignment horizontal="center" vertical="center" wrapText="1"/>
    </xf>
    <xf numFmtId="0" fontId="9" fillId="0" borderId="50" xfId="0" applyFont="1" applyBorder="1" applyAlignment="1">
      <alignment horizontal="center" vertical="center" wrapText="1"/>
    </xf>
    <xf numFmtId="176" fontId="16" fillId="0" borderId="60" xfId="0" applyNumberFormat="1" applyFont="1" applyBorder="1" applyAlignment="1">
      <alignment vertical="center" wrapText="1"/>
    </xf>
    <xf numFmtId="176" fontId="16" fillId="0" borderId="64" xfId="0" applyNumberFormat="1" applyFont="1" applyBorder="1" applyAlignment="1">
      <alignment vertical="center" wrapText="1"/>
    </xf>
    <xf numFmtId="176" fontId="16" fillId="0" borderId="61" xfId="0" applyNumberFormat="1" applyFont="1" applyBorder="1" applyAlignment="1">
      <alignment vertical="center" wrapText="1"/>
    </xf>
    <xf numFmtId="176" fontId="16" fillId="0" borderId="65" xfId="0" applyNumberFormat="1" applyFont="1" applyBorder="1" applyAlignment="1">
      <alignment vertical="center" wrapText="1"/>
    </xf>
    <xf numFmtId="176" fontId="16" fillId="0" borderId="62" xfId="0" applyNumberFormat="1" applyFont="1" applyBorder="1" applyAlignment="1">
      <alignment vertical="center" wrapText="1"/>
    </xf>
    <xf numFmtId="176" fontId="16" fillId="0" borderId="66" xfId="0" applyNumberFormat="1" applyFont="1" applyBorder="1" applyAlignment="1">
      <alignment vertical="center" wrapText="1"/>
    </xf>
    <xf numFmtId="176" fontId="10" fillId="0" borderId="64" xfId="0" applyNumberFormat="1" applyFont="1" applyBorder="1" applyAlignment="1">
      <alignment vertical="center" wrapText="1"/>
    </xf>
    <xf numFmtId="176" fontId="10" fillId="0" borderId="62" xfId="0" applyNumberFormat="1" applyFont="1" applyBorder="1" applyAlignment="1">
      <alignment vertical="center" wrapText="1"/>
    </xf>
    <xf numFmtId="176" fontId="10" fillId="0" borderId="66" xfId="0" applyNumberFormat="1" applyFont="1" applyBorder="1" applyAlignment="1">
      <alignment vertical="center" wrapText="1"/>
    </xf>
    <xf numFmtId="176" fontId="15" fillId="0" borderId="60" xfId="0" applyNumberFormat="1" applyFont="1" applyBorder="1" applyAlignment="1">
      <alignment vertical="center"/>
    </xf>
    <xf numFmtId="176" fontId="15" fillId="0" borderId="28" xfId="0" applyNumberFormat="1" applyFont="1" applyBorder="1" applyAlignment="1">
      <alignment vertical="center"/>
    </xf>
    <xf numFmtId="176" fontId="9" fillId="0" borderId="51" xfId="0" applyNumberFormat="1" applyFont="1" applyBorder="1" applyAlignment="1">
      <alignment horizontal="center" vertical="center" wrapText="1"/>
    </xf>
    <xf numFmtId="176" fontId="9" fillId="0" borderId="18" xfId="0" applyNumberFormat="1" applyFont="1" applyBorder="1" applyAlignment="1">
      <alignment horizontal="center" vertical="center" wrapText="1"/>
    </xf>
    <xf numFmtId="176" fontId="9" fillId="0" borderId="22" xfId="0" applyNumberFormat="1" applyFont="1" applyBorder="1" applyAlignment="1">
      <alignment horizontal="center" vertical="center" wrapText="1"/>
    </xf>
    <xf numFmtId="176" fontId="15" fillId="0" borderId="61" xfId="0" applyNumberFormat="1" applyFont="1" applyBorder="1" applyAlignment="1">
      <alignment vertical="center" wrapText="1"/>
    </xf>
    <xf numFmtId="176" fontId="15" fillId="0" borderId="65" xfId="0" applyNumberFormat="1" applyFont="1" applyBorder="1" applyAlignment="1">
      <alignment vertical="center" wrapText="1"/>
    </xf>
    <xf numFmtId="176" fontId="5" fillId="0" borderId="0" xfId="0" applyNumberFormat="1" applyFont="1" applyAlignment="1">
      <alignment horizontal="center" vertical="center"/>
    </xf>
    <xf numFmtId="176" fontId="20" fillId="3" borderId="44" xfId="0" applyNumberFormat="1" applyFont="1" applyFill="1" applyBorder="1" applyAlignment="1">
      <alignment horizontal="center" vertical="center"/>
    </xf>
    <xf numFmtId="176" fontId="20" fillId="3" borderId="41" xfId="0" applyNumberFormat="1" applyFont="1" applyFill="1" applyBorder="1" applyAlignment="1">
      <alignment horizontal="center" vertical="center"/>
    </xf>
    <xf numFmtId="176" fontId="20" fillId="3" borderId="28" xfId="0" applyNumberFormat="1" applyFont="1" applyFill="1" applyBorder="1" applyAlignment="1">
      <alignment horizontal="center" vertical="center"/>
    </xf>
    <xf numFmtId="176" fontId="6" fillId="0" borderId="43" xfId="0" applyNumberFormat="1" applyFont="1" applyBorder="1" applyAlignment="1">
      <alignment horizontal="center" vertical="center" wrapText="1"/>
    </xf>
    <xf numFmtId="176" fontId="10" fillId="0" borderId="44" xfId="0" applyNumberFormat="1" applyFont="1" applyBorder="1" applyAlignment="1">
      <alignment vertical="center" wrapText="1"/>
    </xf>
    <xf numFmtId="176" fontId="10" fillId="0" borderId="28" xfId="0" applyNumberFormat="1" applyFont="1" applyBorder="1" applyAlignment="1">
      <alignment vertical="center" wrapText="1"/>
    </xf>
    <xf numFmtId="176" fontId="10" fillId="0" borderId="31" xfId="0" applyNumberFormat="1" applyFont="1" applyBorder="1" applyAlignment="1">
      <alignment vertical="center" wrapText="1"/>
    </xf>
    <xf numFmtId="176" fontId="10" fillId="0" borderId="32" xfId="0" applyNumberFormat="1" applyFont="1" applyBorder="1" applyAlignment="1">
      <alignment vertical="center" wrapText="1"/>
    </xf>
    <xf numFmtId="176" fontId="10" fillId="0" borderId="40" xfId="0" applyNumberFormat="1" applyFont="1" applyBorder="1" applyAlignment="1">
      <alignment vertical="center" wrapText="1"/>
    </xf>
    <xf numFmtId="176" fontId="10" fillId="0" borderId="30" xfId="0" applyNumberFormat="1" applyFont="1" applyBorder="1" applyAlignment="1">
      <alignment vertical="center" wrapText="1"/>
    </xf>
    <xf numFmtId="0" fontId="9" fillId="0" borderId="20" xfId="0" applyFont="1" applyBorder="1" applyAlignment="1">
      <alignment horizontal="center" vertical="center"/>
    </xf>
    <xf numFmtId="0" fontId="9" fillId="0" borderId="29" xfId="0" applyFont="1" applyBorder="1" applyAlignment="1">
      <alignment horizontal="center" vertical="center"/>
    </xf>
    <xf numFmtId="176" fontId="7" fillId="0" borderId="31" xfId="0" applyNumberFormat="1" applyFont="1" applyBorder="1" applyAlignment="1">
      <alignment horizontal="left" vertical="center" wrapText="1"/>
    </xf>
    <xf numFmtId="176" fontId="7" fillId="0" borderId="5" xfId="0" applyNumberFormat="1" applyFont="1" applyBorder="1" applyAlignment="1">
      <alignment horizontal="left" vertical="center" wrapText="1"/>
    </xf>
    <xf numFmtId="176" fontId="7" fillId="0" borderId="40" xfId="0" applyNumberFormat="1" applyFont="1" applyBorder="1" applyAlignment="1">
      <alignment horizontal="left" vertical="center" wrapText="1"/>
    </xf>
    <xf numFmtId="176" fontId="7" fillId="0" borderId="10" xfId="0" applyNumberFormat="1" applyFont="1" applyBorder="1" applyAlignment="1">
      <alignment horizontal="left" vertical="center" wrapText="1"/>
    </xf>
    <xf numFmtId="0" fontId="8" fillId="0" borderId="44" xfId="0" applyFont="1" applyBorder="1" applyAlignment="1">
      <alignment horizontal="left" vertical="center"/>
    </xf>
    <xf numFmtId="0" fontId="8" fillId="0" borderId="41" xfId="0" applyFont="1" applyBorder="1" applyAlignment="1">
      <alignment horizontal="left" vertical="center"/>
    </xf>
    <xf numFmtId="176" fontId="7" fillId="0" borderId="28" xfId="0" applyNumberFormat="1" applyFont="1" applyBorder="1" applyAlignment="1">
      <alignment horizontal="left" vertical="center"/>
    </xf>
    <xf numFmtId="176" fontId="7" fillId="0" borderId="24" xfId="0" applyNumberFormat="1" applyFont="1" applyBorder="1" applyAlignment="1">
      <alignment horizontal="center" vertical="center" wrapText="1"/>
    </xf>
    <xf numFmtId="176" fontId="7" fillId="0" borderId="12" xfId="0" applyNumberFormat="1" applyFont="1" applyBorder="1" applyAlignment="1">
      <alignment horizontal="center" vertical="center" wrapText="1"/>
    </xf>
    <xf numFmtId="176" fontId="7" fillId="0" borderId="13" xfId="0" applyNumberFormat="1" applyFont="1" applyBorder="1" applyAlignment="1">
      <alignment horizontal="center" vertical="center" wrapText="1"/>
    </xf>
    <xf numFmtId="176" fontId="20" fillId="3" borderId="40" xfId="0" applyNumberFormat="1" applyFont="1" applyFill="1" applyBorder="1" applyAlignment="1">
      <alignment horizontal="center" vertical="center"/>
    </xf>
    <xf numFmtId="176" fontId="20" fillId="3" borderId="30" xfId="0" applyNumberFormat="1" applyFont="1" applyFill="1" applyBorder="1" applyAlignment="1">
      <alignment horizontal="center" vertical="center"/>
    </xf>
    <xf numFmtId="176" fontId="20" fillId="3" borderId="33" xfId="0" applyNumberFormat="1" applyFont="1" applyFill="1" applyBorder="1" applyAlignment="1">
      <alignment horizontal="center" vertical="center"/>
    </xf>
    <xf numFmtId="176" fontId="20" fillId="3" borderId="34" xfId="0" applyNumberFormat="1" applyFont="1" applyFill="1" applyBorder="1" applyAlignment="1">
      <alignment horizontal="center" vertical="center"/>
    </xf>
    <xf numFmtId="176" fontId="25" fillId="3" borderId="31" xfId="0" applyNumberFormat="1" applyFont="1" applyFill="1" applyBorder="1" applyAlignment="1">
      <alignment horizontal="center" vertical="center"/>
    </xf>
    <xf numFmtId="176" fontId="25" fillId="3" borderId="32" xfId="0" applyNumberFormat="1" applyFont="1" applyFill="1" applyBorder="1" applyAlignment="1">
      <alignment horizontal="center" vertical="center"/>
    </xf>
    <xf numFmtId="176" fontId="7" fillId="0" borderId="40" xfId="0" applyNumberFormat="1" applyFont="1" applyBorder="1" applyAlignment="1">
      <alignment horizontal="center" vertical="center" wrapText="1"/>
    </xf>
    <xf numFmtId="176" fontId="7" fillId="0" borderId="30" xfId="0" applyNumberFormat="1" applyFont="1" applyBorder="1" applyAlignment="1">
      <alignment horizontal="center" vertical="center" wrapText="1"/>
    </xf>
    <xf numFmtId="176" fontId="7" fillId="0" borderId="31" xfId="0" applyNumberFormat="1" applyFont="1" applyBorder="1" applyAlignment="1">
      <alignment horizontal="center" vertical="center"/>
    </xf>
    <xf numFmtId="176" fontId="7" fillId="0" borderId="32" xfId="0" applyNumberFormat="1" applyFont="1" applyBorder="1" applyAlignment="1">
      <alignment horizontal="center" vertical="center"/>
    </xf>
    <xf numFmtId="176" fontId="7" fillId="0" borderId="33" xfId="0" applyNumberFormat="1" applyFont="1" applyBorder="1" applyAlignment="1">
      <alignment horizontal="center" vertical="center" wrapText="1"/>
    </xf>
    <xf numFmtId="176" fontId="7" fillId="0" borderId="34" xfId="0" applyNumberFormat="1" applyFont="1" applyBorder="1" applyAlignment="1">
      <alignment horizontal="center" vertical="center" wrapText="1"/>
    </xf>
    <xf numFmtId="176" fontId="9" fillId="0" borderId="42" xfId="0" applyNumberFormat="1" applyFont="1" applyFill="1" applyBorder="1" applyAlignment="1">
      <alignment horizontal="left" vertical="center" wrapText="1"/>
    </xf>
    <xf numFmtId="176" fontId="13" fillId="2" borderId="6" xfId="0" applyNumberFormat="1" applyFont="1" applyFill="1" applyBorder="1" applyAlignment="1">
      <alignment horizontal="center" vertical="center" wrapText="1"/>
    </xf>
    <xf numFmtId="176" fontId="13" fillId="2" borderId="19" xfId="0" applyNumberFormat="1" applyFont="1" applyFill="1" applyBorder="1" applyAlignment="1">
      <alignment horizontal="center" vertical="center" wrapText="1"/>
    </xf>
    <xf numFmtId="176" fontId="7" fillId="0" borderId="19" xfId="0" applyNumberFormat="1" applyFont="1" applyBorder="1" applyAlignment="1">
      <alignment horizontal="right" vertical="center"/>
    </xf>
    <xf numFmtId="176" fontId="7" fillId="0" borderId="32" xfId="0" applyNumberFormat="1" applyFont="1" applyBorder="1" applyAlignment="1">
      <alignment horizontal="right" vertical="center"/>
    </xf>
    <xf numFmtId="176" fontId="13" fillId="2" borderId="11" xfId="0" applyNumberFormat="1" applyFont="1" applyFill="1" applyBorder="1" applyAlignment="1">
      <alignment horizontal="center" vertical="center" wrapText="1"/>
    </xf>
    <xf numFmtId="176" fontId="13" fillId="2" borderId="21" xfId="0" applyNumberFormat="1" applyFont="1" applyFill="1" applyBorder="1" applyAlignment="1">
      <alignment horizontal="center" vertical="center" wrapText="1"/>
    </xf>
    <xf numFmtId="176" fontId="7" fillId="0" borderId="9" xfId="0" applyNumberFormat="1" applyFont="1" applyBorder="1" applyAlignment="1">
      <alignment horizontal="right" vertical="center"/>
    </xf>
    <xf numFmtId="176" fontId="7" fillId="0" borderId="30" xfId="0" applyNumberFormat="1" applyFont="1" applyBorder="1" applyAlignment="1">
      <alignment horizontal="right" vertical="center"/>
    </xf>
    <xf numFmtId="176" fontId="13" fillId="2" borderId="3" xfId="0" applyNumberFormat="1" applyFont="1" applyFill="1" applyBorder="1" applyAlignment="1">
      <alignment horizontal="center" vertical="center" wrapText="1"/>
    </xf>
    <xf numFmtId="176" fontId="13" fillId="2" borderId="17" xfId="0" applyNumberFormat="1" applyFont="1" applyFill="1" applyBorder="1" applyAlignment="1">
      <alignment horizontal="center" vertical="center" wrapText="1"/>
    </xf>
    <xf numFmtId="176" fontId="7" fillId="0" borderId="67" xfId="0" applyNumberFormat="1" applyFont="1" applyBorder="1" applyAlignment="1">
      <alignment horizontal="right" vertical="center"/>
    </xf>
    <xf numFmtId="176" fontId="7" fillId="0" borderId="59" xfId="0" applyNumberFormat="1" applyFont="1" applyBorder="1" applyAlignment="1">
      <alignment horizontal="right" vertical="center"/>
    </xf>
    <xf numFmtId="176" fontId="3" fillId="0" borderId="0" xfId="0" applyNumberFormat="1" applyFont="1" applyAlignment="1">
      <alignment horizontal="center" vertical="center" wrapText="1"/>
    </xf>
    <xf numFmtId="176" fontId="3" fillId="0" borderId="43" xfId="0" applyNumberFormat="1" applyFont="1" applyBorder="1" applyAlignment="1">
      <alignment horizontal="center" vertical="center" wrapText="1"/>
    </xf>
    <xf numFmtId="176" fontId="6" fillId="0" borderId="0" xfId="0" applyNumberFormat="1" applyFont="1" applyBorder="1" applyAlignment="1">
      <alignment horizontal="center" vertical="center" wrapText="1"/>
    </xf>
    <xf numFmtId="176" fontId="7" fillId="0" borderId="63" xfId="0" applyNumberFormat="1" applyFont="1" applyBorder="1" applyAlignment="1">
      <alignment horizontal="left" vertical="center" wrapText="1"/>
    </xf>
    <xf numFmtId="176" fontId="7" fillId="0" borderId="36" xfId="0" applyNumberFormat="1" applyFont="1" applyBorder="1" applyAlignment="1">
      <alignment horizontal="left" vertical="center" wrapText="1"/>
    </xf>
    <xf numFmtId="176" fontId="10" fillId="0" borderId="63" xfId="0" applyNumberFormat="1" applyFont="1" applyBorder="1" applyAlignment="1">
      <alignment vertical="center" wrapText="1"/>
    </xf>
    <xf numFmtId="176" fontId="10" fillId="0" borderId="58" xfId="0" applyNumberFormat="1" applyFont="1" applyBorder="1" applyAlignment="1">
      <alignment vertical="center" wrapText="1"/>
    </xf>
  </cellXfs>
  <cellStyles count="1">
    <cellStyle name="一般"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pageSetUpPr fitToPage="1"/>
  </sheetPr>
  <dimension ref="B8:V27"/>
  <sheetViews>
    <sheetView topLeftCell="C10" zoomScale="70" zoomScaleNormal="70" workbookViewId="0">
      <selection activeCell="O31" sqref="O31"/>
    </sheetView>
  </sheetViews>
  <sheetFormatPr defaultColWidth="9" defaultRowHeight="19.5"/>
  <cols>
    <col min="1" max="1" width="2.5" style="1" customWidth="1"/>
    <col min="2" max="2" width="5.125" style="1" customWidth="1"/>
    <col min="3" max="3" width="15.875" style="1" customWidth="1"/>
    <col min="4" max="4" width="10.625" style="1" customWidth="1"/>
    <col min="5" max="5" width="13.5" style="1" customWidth="1"/>
    <col min="6" max="14" width="13.5" style="1" hidden="1" customWidth="1"/>
    <col min="15" max="16" width="13.5" style="1" customWidth="1"/>
    <col min="17" max="17" width="13.5" style="1" hidden="1" customWidth="1"/>
    <col min="18" max="18" width="18.375" style="1" customWidth="1"/>
    <col min="19" max="20" width="13.5" style="1" customWidth="1"/>
    <col min="21" max="21" width="16.75" style="1" customWidth="1"/>
    <col min="22" max="22" width="17.375" style="1" customWidth="1"/>
    <col min="23" max="25" width="9" style="1"/>
    <col min="26" max="26" width="19.75" style="1" customWidth="1"/>
    <col min="27" max="29" width="9" style="1"/>
    <col min="30" max="30" width="20.125" style="1" customWidth="1"/>
    <col min="31" max="16384" width="9" style="1"/>
  </cols>
  <sheetData>
    <row r="8" spans="2:22" ht="11.25" customHeight="1">
      <c r="C8" s="2"/>
      <c r="D8" s="2"/>
      <c r="E8" s="2"/>
      <c r="F8" s="2"/>
      <c r="G8" s="2"/>
      <c r="H8" s="2"/>
      <c r="I8" s="2"/>
      <c r="J8" s="2"/>
      <c r="K8" s="2"/>
      <c r="L8" s="2"/>
      <c r="M8" s="2"/>
      <c r="N8" s="2"/>
      <c r="O8" s="2"/>
      <c r="P8" s="2"/>
      <c r="Q8" s="2"/>
      <c r="R8" s="2"/>
    </row>
    <row r="9" spans="2:22" s="3" customFormat="1" ht="25.5" customHeight="1">
      <c r="B9" s="237" t="s">
        <v>194</v>
      </c>
      <c r="C9" s="237"/>
      <c r="D9" s="237"/>
      <c r="E9" s="237"/>
      <c r="F9" s="237"/>
      <c r="G9" s="237"/>
      <c r="H9" s="237"/>
      <c r="I9" s="237"/>
      <c r="J9" s="237"/>
      <c r="K9" s="237"/>
      <c r="L9" s="237"/>
      <c r="M9" s="237"/>
      <c r="N9" s="237"/>
      <c r="O9" s="237"/>
      <c r="P9" s="237"/>
      <c r="Q9" s="237"/>
      <c r="R9" s="237"/>
      <c r="S9" s="237"/>
      <c r="T9" s="237"/>
      <c r="U9" s="237"/>
      <c r="V9" s="237"/>
    </row>
    <row r="10" spans="2:22" s="3" customFormat="1" ht="25.5" customHeight="1">
      <c r="B10" s="216"/>
      <c r="C10" s="216"/>
      <c r="D10" s="216"/>
      <c r="E10" s="216"/>
      <c r="F10" s="216"/>
      <c r="G10" s="216"/>
      <c r="H10" s="216"/>
      <c r="I10" s="216"/>
      <c r="J10" s="216"/>
      <c r="K10" s="216"/>
      <c r="L10" s="216"/>
      <c r="M10" s="216"/>
      <c r="N10" s="216"/>
      <c r="O10" s="216"/>
      <c r="P10" s="216"/>
      <c r="Q10" s="216"/>
      <c r="R10" s="216"/>
      <c r="S10" s="216"/>
      <c r="T10" s="216"/>
      <c r="U10" s="216"/>
      <c r="V10" s="216"/>
    </row>
    <row r="11" spans="2:22" s="3" customFormat="1" ht="25.5" customHeight="1">
      <c r="B11" s="238" t="s">
        <v>195</v>
      </c>
      <c r="C11" s="238"/>
      <c r="D11" s="238"/>
      <c r="E11" s="238"/>
      <c r="F11" s="238"/>
      <c r="G11" s="238"/>
      <c r="H11" s="238"/>
      <c r="I11" s="238"/>
      <c r="J11" s="238"/>
      <c r="K11" s="238"/>
      <c r="L11" s="238"/>
      <c r="M11" s="238"/>
      <c r="N11" s="238"/>
      <c r="O11" s="238"/>
      <c r="P11" s="238"/>
      <c r="Q11" s="238"/>
      <c r="R11" s="238"/>
      <c r="S11" s="238"/>
      <c r="T11" s="238"/>
      <c r="U11" s="238"/>
      <c r="V11" s="238"/>
    </row>
    <row r="12" spans="2:22" s="3" customFormat="1" ht="25.5" customHeight="1">
      <c r="B12" s="215"/>
      <c r="C12" s="215"/>
      <c r="D12" s="215"/>
      <c r="E12" s="215"/>
      <c r="F12" s="215"/>
      <c r="G12" s="215"/>
      <c r="H12" s="215"/>
      <c r="I12" s="215"/>
      <c r="J12" s="215"/>
      <c r="K12" s="215"/>
      <c r="L12" s="215"/>
      <c r="M12" s="215"/>
      <c r="N12" s="215"/>
      <c r="O12" s="215"/>
      <c r="P12" s="215"/>
      <c r="Q12" s="215"/>
      <c r="R12" s="215"/>
      <c r="S12" s="215"/>
      <c r="T12" s="215"/>
      <c r="U12" s="215"/>
      <c r="V12" s="215"/>
    </row>
    <row r="13" spans="2:22" s="3" customFormat="1" ht="25.5" customHeight="1" thickBot="1">
      <c r="B13" s="208"/>
      <c r="C13" s="208"/>
      <c r="D13" s="208"/>
      <c r="E13" s="208"/>
      <c r="F13" s="208"/>
      <c r="G13" s="208"/>
      <c r="H13" s="208"/>
      <c r="I13" s="208"/>
      <c r="J13" s="208"/>
      <c r="K13" s="208"/>
      <c r="L13" s="208"/>
      <c r="M13" s="208"/>
      <c r="N13" s="208"/>
      <c r="O13" s="208"/>
      <c r="P13" s="208"/>
      <c r="Q13" s="208"/>
      <c r="R13" s="208"/>
      <c r="S13" s="208"/>
      <c r="T13" s="208"/>
      <c r="U13" s="208"/>
      <c r="V13" s="208"/>
    </row>
    <row r="14" spans="2:22" ht="46.5" customHeight="1" thickBot="1">
      <c r="B14" s="241" t="s">
        <v>174</v>
      </c>
      <c r="C14" s="242"/>
      <c r="D14" s="242"/>
      <c r="E14" s="140" t="s">
        <v>175</v>
      </c>
      <c r="F14" s="141" t="s">
        <v>176</v>
      </c>
      <c r="G14" s="141" t="s">
        <v>140</v>
      </c>
      <c r="H14" s="141" t="s">
        <v>141</v>
      </c>
      <c r="I14" s="141" t="s">
        <v>142</v>
      </c>
      <c r="J14" s="141" t="s">
        <v>143</v>
      </c>
      <c r="K14" s="141" t="s">
        <v>144</v>
      </c>
      <c r="L14" s="141" t="s">
        <v>145</v>
      </c>
      <c r="M14" s="141" t="s">
        <v>146</v>
      </c>
      <c r="N14" s="141" t="s">
        <v>147</v>
      </c>
      <c r="O14" s="141" t="s">
        <v>148</v>
      </c>
      <c r="P14" s="141" t="s">
        <v>149</v>
      </c>
      <c r="Q14" s="141" t="s">
        <v>150</v>
      </c>
      <c r="R14" s="142" t="s">
        <v>177</v>
      </c>
      <c r="S14" s="140" t="s">
        <v>178</v>
      </c>
      <c r="T14" s="143" t="s">
        <v>179</v>
      </c>
      <c r="U14" s="144" t="s">
        <v>180</v>
      </c>
      <c r="V14" s="145" t="s">
        <v>181</v>
      </c>
    </row>
    <row r="15" spans="2:22" ht="27" customHeight="1">
      <c r="B15" s="243" t="s">
        <v>182</v>
      </c>
      <c r="C15" s="244"/>
      <c r="D15" s="244"/>
      <c r="E15" s="146">
        <v>9</v>
      </c>
      <c r="F15" s="147">
        <v>18000</v>
      </c>
      <c r="G15" s="147"/>
      <c r="H15" s="147">
        <v>2000</v>
      </c>
      <c r="I15" s="147">
        <v>0</v>
      </c>
      <c r="J15" s="147"/>
      <c r="K15" s="147"/>
      <c r="L15" s="147"/>
      <c r="M15" s="147">
        <v>2000</v>
      </c>
      <c r="N15" s="147"/>
      <c r="O15" s="147"/>
      <c r="P15" s="147"/>
      <c r="Q15" s="147"/>
      <c r="R15" s="148">
        <f>SUM(F15:Q15)</f>
        <v>22000</v>
      </c>
      <c r="S15" s="146">
        <v>5</v>
      </c>
      <c r="T15" s="149">
        <v>2000</v>
      </c>
      <c r="U15" s="148">
        <f>+T15*S15</f>
        <v>10000</v>
      </c>
      <c r="V15" s="150"/>
    </row>
    <row r="16" spans="2:22" ht="27" customHeight="1">
      <c r="B16" s="233" t="s">
        <v>183</v>
      </c>
      <c r="C16" s="234"/>
      <c r="D16" s="234"/>
      <c r="E16" s="151">
        <v>27</v>
      </c>
      <c r="F16" s="152">
        <v>324000</v>
      </c>
      <c r="G16" s="152">
        <v>240000</v>
      </c>
      <c r="H16" s="152">
        <v>144000</v>
      </c>
      <c r="I16" s="152">
        <v>60000</v>
      </c>
      <c r="J16" s="152">
        <v>60000</v>
      </c>
      <c r="K16" s="152">
        <v>48000</v>
      </c>
      <c r="L16" s="152">
        <v>30000</v>
      </c>
      <c r="M16" s="152">
        <v>72000</v>
      </c>
      <c r="N16" s="152">
        <v>12000</v>
      </c>
      <c r="O16" s="152">
        <v>36000</v>
      </c>
      <c r="P16" s="152"/>
      <c r="Q16" s="152"/>
      <c r="R16" s="148">
        <f t="shared" ref="R16:R24" si="0">SUM(F16:Q16)</f>
        <v>1026000</v>
      </c>
      <c r="S16" s="151">
        <v>86</v>
      </c>
      <c r="T16" s="152">
        <v>12000</v>
      </c>
      <c r="U16" s="148">
        <f t="shared" ref="U16:U25" si="1">+T16*S16</f>
        <v>1032000</v>
      </c>
      <c r="V16" s="153"/>
    </row>
    <row r="17" spans="2:22" ht="27" customHeight="1" thickBot="1">
      <c r="B17" s="245" t="s">
        <v>184</v>
      </c>
      <c r="C17" s="246"/>
      <c r="D17" s="246"/>
      <c r="E17" s="154">
        <v>7</v>
      </c>
      <c r="F17" s="155">
        <v>5400</v>
      </c>
      <c r="G17" s="155"/>
      <c r="H17" s="155"/>
      <c r="I17" s="155">
        <v>600</v>
      </c>
      <c r="J17" s="155"/>
      <c r="K17" s="155">
        <v>200</v>
      </c>
      <c r="L17" s="155">
        <v>600</v>
      </c>
      <c r="M17" s="155">
        <v>1000</v>
      </c>
      <c r="N17" s="155"/>
      <c r="O17" s="155"/>
      <c r="P17" s="155">
        <v>400</v>
      </c>
      <c r="Q17" s="155"/>
      <c r="R17" s="156">
        <f t="shared" si="0"/>
        <v>8200</v>
      </c>
      <c r="S17" s="154"/>
      <c r="T17" s="155"/>
      <c r="U17" s="156">
        <f t="shared" si="1"/>
        <v>0</v>
      </c>
      <c r="V17" s="157"/>
    </row>
    <row r="18" spans="2:22" ht="27" customHeight="1">
      <c r="B18" s="247" t="s">
        <v>185</v>
      </c>
      <c r="C18" s="158" t="s">
        <v>0</v>
      </c>
      <c r="D18" s="159"/>
      <c r="E18" s="160">
        <v>1</v>
      </c>
      <c r="F18" s="147">
        <v>70000</v>
      </c>
      <c r="G18" s="147"/>
      <c r="H18" s="147"/>
      <c r="I18" s="147"/>
      <c r="J18" s="147"/>
      <c r="K18" s="147"/>
      <c r="L18" s="147"/>
      <c r="M18" s="147"/>
      <c r="N18" s="147"/>
      <c r="O18" s="147"/>
      <c r="P18" s="147"/>
      <c r="Q18" s="147"/>
      <c r="R18" s="161">
        <f t="shared" si="0"/>
        <v>70000</v>
      </c>
      <c r="S18" s="162">
        <v>1</v>
      </c>
      <c r="T18" s="163">
        <v>70000</v>
      </c>
      <c r="U18" s="161">
        <f t="shared" si="1"/>
        <v>70000</v>
      </c>
      <c r="V18" s="164"/>
    </row>
    <row r="19" spans="2:22" ht="27" customHeight="1">
      <c r="B19" s="248"/>
      <c r="C19" s="165" t="s">
        <v>1</v>
      </c>
      <c r="D19" s="166"/>
      <c r="E19" s="151">
        <v>1</v>
      </c>
      <c r="F19" s="152">
        <v>22000</v>
      </c>
      <c r="G19" s="152"/>
      <c r="H19" s="152"/>
      <c r="I19" s="152"/>
      <c r="J19" s="152"/>
      <c r="K19" s="152">
        <v>22000</v>
      </c>
      <c r="L19" s="152"/>
      <c r="M19" s="152"/>
      <c r="N19" s="152"/>
      <c r="O19" s="152"/>
      <c r="P19" s="152"/>
      <c r="Q19" s="152"/>
      <c r="R19" s="148">
        <f t="shared" si="0"/>
        <v>44000</v>
      </c>
      <c r="S19" s="167">
        <v>2</v>
      </c>
      <c r="T19" s="168">
        <v>22000</v>
      </c>
      <c r="U19" s="148">
        <f t="shared" si="1"/>
        <v>44000</v>
      </c>
      <c r="V19" s="169"/>
    </row>
    <row r="20" spans="2:22" ht="27" customHeight="1">
      <c r="B20" s="248"/>
      <c r="C20" s="165" t="s">
        <v>2</v>
      </c>
      <c r="D20" s="166"/>
      <c r="E20" s="151"/>
      <c r="F20" s="152"/>
      <c r="G20" s="152">
        <v>20000</v>
      </c>
      <c r="H20" s="152">
        <v>20000</v>
      </c>
      <c r="I20" s="152"/>
      <c r="J20" s="152"/>
      <c r="K20" s="152"/>
      <c r="L20" s="152">
        <v>10000</v>
      </c>
      <c r="M20" s="152"/>
      <c r="N20" s="152"/>
      <c r="O20" s="152"/>
      <c r="P20" s="152"/>
      <c r="Q20" s="152"/>
      <c r="R20" s="148">
        <f t="shared" si="0"/>
        <v>50000</v>
      </c>
      <c r="S20" s="167">
        <v>5</v>
      </c>
      <c r="T20" s="168">
        <v>10000</v>
      </c>
      <c r="U20" s="148">
        <f t="shared" si="1"/>
        <v>50000</v>
      </c>
      <c r="V20" s="169"/>
    </row>
    <row r="21" spans="2:22" ht="27" customHeight="1">
      <c r="B21" s="248"/>
      <c r="C21" s="165" t="s">
        <v>3</v>
      </c>
      <c r="D21" s="166"/>
      <c r="E21" s="154">
        <v>1</v>
      </c>
      <c r="F21" s="155">
        <v>17000</v>
      </c>
      <c r="G21" s="155">
        <v>17000</v>
      </c>
      <c r="H21" s="155"/>
      <c r="I21" s="155"/>
      <c r="J21" s="155"/>
      <c r="K21" s="155"/>
      <c r="L21" s="155"/>
      <c r="M21" s="155"/>
      <c r="N21" s="155"/>
      <c r="O21" s="155"/>
      <c r="P21" s="155"/>
      <c r="Q21" s="155"/>
      <c r="R21" s="148">
        <f t="shared" si="0"/>
        <v>34000</v>
      </c>
      <c r="S21" s="170">
        <v>2</v>
      </c>
      <c r="T21" s="171">
        <v>17000</v>
      </c>
      <c r="U21" s="148">
        <f>+T21*S21</f>
        <v>34000</v>
      </c>
      <c r="V21" s="172"/>
    </row>
    <row r="22" spans="2:22" ht="27" customHeight="1" thickBot="1">
      <c r="B22" s="249"/>
      <c r="C22" s="173" t="s">
        <v>186</v>
      </c>
      <c r="D22" s="174"/>
      <c r="E22" s="175">
        <v>3</v>
      </c>
      <c r="F22" s="176">
        <v>30000</v>
      </c>
      <c r="G22" s="176">
        <v>70000</v>
      </c>
      <c r="H22" s="176">
        <v>40000</v>
      </c>
      <c r="I22" s="176">
        <v>30000</v>
      </c>
      <c r="J22" s="176">
        <v>10000</v>
      </c>
      <c r="K22" s="176">
        <v>10000</v>
      </c>
      <c r="L22" s="176"/>
      <c r="M22" s="176">
        <v>10000</v>
      </c>
      <c r="N22" s="176"/>
      <c r="O22" s="176">
        <v>10000</v>
      </c>
      <c r="P22" s="176"/>
      <c r="Q22" s="176"/>
      <c r="R22" s="177">
        <f t="shared" si="0"/>
        <v>210000</v>
      </c>
      <c r="S22" s="178">
        <v>21</v>
      </c>
      <c r="T22" s="179">
        <v>10000</v>
      </c>
      <c r="U22" s="177">
        <f>+T22*S22</f>
        <v>210000</v>
      </c>
      <c r="V22" s="180"/>
    </row>
    <row r="23" spans="2:22" ht="27" customHeight="1">
      <c r="B23" s="239" t="s">
        <v>187</v>
      </c>
      <c r="C23" s="240"/>
      <c r="D23" s="240"/>
      <c r="E23" s="160"/>
      <c r="F23" s="147">
        <v>30000</v>
      </c>
      <c r="G23" s="147"/>
      <c r="H23" s="147"/>
      <c r="I23" s="147"/>
      <c r="J23" s="147"/>
      <c r="K23" s="147"/>
      <c r="L23" s="147"/>
      <c r="M23" s="147"/>
      <c r="N23" s="147"/>
      <c r="O23" s="147"/>
      <c r="P23" s="147"/>
      <c r="Q23" s="147"/>
      <c r="R23" s="148">
        <f t="shared" si="0"/>
        <v>30000</v>
      </c>
      <c r="S23" s="181">
        <v>15</v>
      </c>
      <c r="T23" s="182">
        <v>2000</v>
      </c>
      <c r="U23" s="148">
        <f t="shared" si="1"/>
        <v>30000</v>
      </c>
      <c r="V23" s="150"/>
    </row>
    <row r="24" spans="2:22" ht="27" customHeight="1">
      <c r="B24" s="233" t="s">
        <v>188</v>
      </c>
      <c r="C24" s="234"/>
      <c r="D24" s="234"/>
      <c r="E24" s="151"/>
      <c r="F24" s="152"/>
      <c r="G24" s="152"/>
      <c r="H24" s="152"/>
      <c r="I24" s="152"/>
      <c r="J24" s="152"/>
      <c r="K24" s="152"/>
      <c r="L24" s="152"/>
      <c r="M24" s="152"/>
      <c r="N24" s="152"/>
      <c r="O24" s="152"/>
      <c r="P24" s="152"/>
      <c r="Q24" s="152"/>
      <c r="R24" s="148">
        <f t="shared" si="0"/>
        <v>0</v>
      </c>
      <c r="S24" s="151"/>
      <c r="T24" s="183"/>
      <c r="U24" s="148">
        <f t="shared" si="1"/>
        <v>0</v>
      </c>
      <c r="V24" s="153"/>
    </row>
    <row r="25" spans="2:22" ht="27" customHeight="1">
      <c r="B25" s="233" t="s">
        <v>189</v>
      </c>
      <c r="C25" s="234"/>
      <c r="D25" s="234"/>
      <c r="E25" s="151"/>
      <c r="F25" s="152"/>
      <c r="G25" s="152"/>
      <c r="H25" s="152"/>
      <c r="I25" s="152"/>
      <c r="J25" s="152"/>
      <c r="K25" s="152"/>
      <c r="L25" s="152"/>
      <c r="M25" s="152"/>
      <c r="N25" s="152"/>
      <c r="O25" s="152"/>
      <c r="P25" s="152"/>
      <c r="Q25" s="152"/>
      <c r="R25" s="148"/>
      <c r="S25" s="151"/>
      <c r="T25" s="152"/>
      <c r="U25" s="148">
        <f t="shared" si="1"/>
        <v>0</v>
      </c>
      <c r="V25" s="153"/>
    </row>
    <row r="26" spans="2:22" ht="27" customHeight="1" thickBot="1">
      <c r="B26" s="235" t="s">
        <v>190</v>
      </c>
      <c r="C26" s="236"/>
      <c r="D26" s="236"/>
      <c r="E26" s="184">
        <f>SUM(E15:E25)</f>
        <v>49</v>
      </c>
      <c r="F26" s="185">
        <f>SUM(F15:F25)</f>
        <v>516400</v>
      </c>
      <c r="G26" s="185">
        <f t="shared" ref="G26:Q26" si="2">SUM(G15:G25)</f>
        <v>347000</v>
      </c>
      <c r="H26" s="185">
        <f t="shared" si="2"/>
        <v>206000</v>
      </c>
      <c r="I26" s="185">
        <f t="shared" si="2"/>
        <v>90600</v>
      </c>
      <c r="J26" s="185">
        <f t="shared" si="2"/>
        <v>70000</v>
      </c>
      <c r="K26" s="185">
        <f t="shared" si="2"/>
        <v>80200</v>
      </c>
      <c r="L26" s="185">
        <f t="shared" si="2"/>
        <v>40600</v>
      </c>
      <c r="M26" s="185">
        <f t="shared" si="2"/>
        <v>85000</v>
      </c>
      <c r="N26" s="185">
        <f t="shared" si="2"/>
        <v>12000</v>
      </c>
      <c r="O26" s="185">
        <f t="shared" si="2"/>
        <v>46000</v>
      </c>
      <c r="P26" s="185">
        <f t="shared" si="2"/>
        <v>400</v>
      </c>
      <c r="Q26" s="185">
        <f t="shared" si="2"/>
        <v>0</v>
      </c>
      <c r="R26" s="186">
        <f>SUM(R15:R25)</f>
        <v>1494200</v>
      </c>
      <c r="S26" s="187"/>
      <c r="T26" s="185"/>
      <c r="U26" s="186">
        <f>SUM(U15:U25)</f>
        <v>1480000</v>
      </c>
      <c r="V26" s="188"/>
    </row>
    <row r="27" spans="2:22" ht="21" customHeight="1"/>
  </sheetData>
  <dataConsolidate/>
  <mergeCells count="11">
    <mergeCell ref="B24:D24"/>
    <mergeCell ref="B25:D25"/>
    <mergeCell ref="B26:D26"/>
    <mergeCell ref="B9:V9"/>
    <mergeCell ref="B11:V11"/>
    <mergeCell ref="B23:D23"/>
    <mergeCell ref="B14:D14"/>
    <mergeCell ref="B15:D15"/>
    <mergeCell ref="B16:D16"/>
    <mergeCell ref="B17:D17"/>
    <mergeCell ref="B18:B22"/>
  </mergeCells>
  <phoneticPr fontId="1" type="noConversion"/>
  <pageMargins left="0.6692913385826772" right="0.39370078740157483" top="1.3779527559055118" bottom="0.19685039370078741" header="0.31496062992125984" footer="0.27559055118110237"/>
  <pageSetup paperSize="9" scale="60" orientation="portrait"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6:Y71"/>
  <sheetViews>
    <sheetView tabSelected="1" topLeftCell="A19" zoomScale="54" zoomScaleNormal="54" workbookViewId="0">
      <selection activeCell="S40" sqref="S40"/>
    </sheetView>
  </sheetViews>
  <sheetFormatPr defaultColWidth="9" defaultRowHeight="19.5"/>
  <cols>
    <col min="1" max="2" width="9" style="1"/>
    <col min="3" max="3" width="5.125" style="1" customWidth="1"/>
    <col min="4" max="4" width="31.625" style="1" customWidth="1"/>
    <col min="5" max="6" width="14" style="1" customWidth="1"/>
    <col min="7" max="7" width="31.75" style="5" customWidth="1"/>
    <col min="8" max="16" width="18.5" style="1" hidden="1" customWidth="1"/>
    <col min="17" max="17" width="16.375" style="1" hidden="1" customWidth="1"/>
    <col min="18" max="18" width="16.625" style="1" customWidth="1"/>
    <col min="19" max="19" width="18.5" style="1" customWidth="1"/>
    <col min="20" max="20" width="19.125" style="1" customWidth="1"/>
    <col min="21" max="21" width="19.875" style="1" customWidth="1"/>
    <col min="22" max="23" width="13.625" style="1" customWidth="1"/>
    <col min="24" max="24" width="14.25" style="1" customWidth="1"/>
    <col min="25" max="25" width="39.5" style="1" customWidth="1"/>
    <col min="26" max="16384" width="9" style="1"/>
  </cols>
  <sheetData>
    <row r="6" spans="3:25" s="4" customFormat="1" ht="36.75" customHeight="1">
      <c r="C6" s="338"/>
      <c r="D6" s="338"/>
      <c r="E6" s="338"/>
      <c r="F6" s="338"/>
      <c r="G6" s="338"/>
      <c r="H6" s="338"/>
      <c r="I6" s="338"/>
      <c r="J6" s="338"/>
      <c r="K6" s="338"/>
      <c r="L6" s="338"/>
      <c r="M6" s="338"/>
      <c r="N6" s="338"/>
      <c r="O6" s="338"/>
      <c r="P6" s="338"/>
      <c r="Q6" s="338"/>
      <c r="R6" s="338"/>
      <c r="S6" s="338"/>
      <c r="T6" s="338"/>
      <c r="U6" s="338"/>
      <c r="V6" s="338"/>
      <c r="W6" s="338"/>
      <c r="X6" s="338"/>
      <c r="Y6" s="338"/>
    </row>
    <row r="7" spans="3:25" s="4" customFormat="1" ht="36.75" customHeight="1" thickBot="1">
      <c r="C7" s="342" t="s">
        <v>153</v>
      </c>
      <c r="D7" s="342"/>
      <c r="E7" s="342"/>
      <c r="F7" s="342"/>
      <c r="G7" s="342"/>
      <c r="H7" s="342"/>
      <c r="I7" s="342"/>
      <c r="J7" s="342"/>
      <c r="K7" s="342"/>
      <c r="L7" s="342"/>
      <c r="M7" s="342"/>
      <c r="N7" s="342"/>
      <c r="O7" s="342"/>
      <c r="P7" s="342"/>
      <c r="Q7" s="342"/>
      <c r="R7" s="342"/>
      <c r="S7" s="342"/>
      <c r="T7" s="342"/>
      <c r="U7" s="342"/>
      <c r="V7" s="67"/>
      <c r="W7" s="67"/>
      <c r="X7" s="67"/>
      <c r="Y7" s="67"/>
    </row>
    <row r="8" spans="3:25" s="35" customFormat="1" ht="61.5" customHeight="1" thickBot="1">
      <c r="C8" s="339" t="s">
        <v>154</v>
      </c>
      <c r="D8" s="340"/>
      <c r="E8" s="69" t="s">
        <v>155</v>
      </c>
      <c r="F8" s="70" t="s">
        <v>156</v>
      </c>
      <c r="G8" s="71" t="s">
        <v>157</v>
      </c>
      <c r="H8" s="72" t="s">
        <v>158</v>
      </c>
      <c r="I8" s="72" t="s">
        <v>159</v>
      </c>
      <c r="J8" s="72" t="s">
        <v>160</v>
      </c>
      <c r="K8" s="72" t="s">
        <v>161</v>
      </c>
      <c r="L8" s="72" t="s">
        <v>162</v>
      </c>
      <c r="M8" s="72" t="s">
        <v>163</v>
      </c>
      <c r="N8" s="72" t="s">
        <v>164</v>
      </c>
      <c r="O8" s="72" t="s">
        <v>165</v>
      </c>
      <c r="P8" s="72" t="s">
        <v>166</v>
      </c>
      <c r="Q8" s="72" t="s">
        <v>167</v>
      </c>
      <c r="R8" s="72" t="s">
        <v>152</v>
      </c>
      <c r="S8" s="72" t="s">
        <v>168</v>
      </c>
      <c r="T8" s="71" t="s">
        <v>169</v>
      </c>
      <c r="U8" s="72" t="s">
        <v>170</v>
      </c>
      <c r="V8" s="73" t="s">
        <v>171</v>
      </c>
      <c r="W8" s="74" t="s">
        <v>172</v>
      </c>
      <c r="X8" s="339" t="s">
        <v>173</v>
      </c>
      <c r="Y8" s="341"/>
    </row>
    <row r="9" spans="3:25" ht="51" customHeight="1">
      <c r="C9" s="351" t="s">
        <v>51</v>
      </c>
      <c r="D9" s="352"/>
      <c r="E9" s="44" t="s">
        <v>27</v>
      </c>
      <c r="F9" s="47" t="s">
        <v>35</v>
      </c>
      <c r="G9" s="34" t="s">
        <v>52</v>
      </c>
      <c r="H9" s="51">
        <v>175000</v>
      </c>
      <c r="I9" s="51">
        <v>0</v>
      </c>
      <c r="J9" s="51"/>
      <c r="K9" s="75"/>
      <c r="L9" s="75"/>
      <c r="M9" s="75"/>
      <c r="N9" s="75"/>
      <c r="O9" s="75"/>
      <c r="P9" s="75"/>
      <c r="Q9" s="75"/>
      <c r="R9" s="75"/>
      <c r="S9" s="217"/>
      <c r="T9" s="76">
        <f t="shared" ref="T9:T14" si="0">SUM(H9:S9)</f>
        <v>175000</v>
      </c>
      <c r="U9" s="76">
        <v>175000</v>
      </c>
      <c r="V9" s="77"/>
      <c r="W9" s="78"/>
      <c r="X9" s="345" t="s">
        <v>113</v>
      </c>
      <c r="Y9" s="346"/>
    </row>
    <row r="10" spans="3:25" ht="51" customHeight="1" thickBot="1">
      <c r="C10" s="353" t="s">
        <v>53</v>
      </c>
      <c r="D10" s="354"/>
      <c r="E10" s="46" t="s">
        <v>90</v>
      </c>
      <c r="F10" s="49" t="s">
        <v>93</v>
      </c>
      <c r="G10" s="6" t="s">
        <v>54</v>
      </c>
      <c r="H10" s="52">
        <v>50000</v>
      </c>
      <c r="I10" s="52">
        <v>0</v>
      </c>
      <c r="J10" s="52"/>
      <c r="K10" s="79"/>
      <c r="L10" s="79"/>
      <c r="M10" s="79"/>
      <c r="N10" s="79"/>
      <c r="O10" s="79"/>
      <c r="P10" s="79"/>
      <c r="Q10" s="79"/>
      <c r="R10" s="79"/>
      <c r="S10" s="218"/>
      <c r="T10" s="80">
        <f t="shared" si="0"/>
        <v>50000</v>
      </c>
      <c r="U10" s="80">
        <v>50000</v>
      </c>
      <c r="V10" s="81"/>
      <c r="W10" s="82"/>
      <c r="X10" s="347" t="s">
        <v>114</v>
      </c>
      <c r="Y10" s="348"/>
    </row>
    <row r="11" spans="3:25" ht="24.75" customHeight="1">
      <c r="C11" s="258" t="s">
        <v>55</v>
      </c>
      <c r="D11" s="259"/>
      <c r="E11" s="264" t="s">
        <v>20</v>
      </c>
      <c r="F11" s="349" t="s">
        <v>32</v>
      </c>
      <c r="G11" s="7" t="s">
        <v>4</v>
      </c>
      <c r="H11" s="51"/>
      <c r="I11" s="51"/>
      <c r="J11" s="51"/>
      <c r="K11" s="75"/>
      <c r="L11" s="75"/>
      <c r="M11" s="75"/>
      <c r="N11" s="75"/>
      <c r="O11" s="75"/>
      <c r="P11" s="75"/>
      <c r="Q11" s="75"/>
      <c r="R11" s="75"/>
      <c r="S11" s="217">
        <v>40000</v>
      </c>
      <c r="T11" s="83">
        <f t="shared" si="0"/>
        <v>40000</v>
      </c>
      <c r="U11" s="83">
        <v>40000</v>
      </c>
      <c r="V11" s="75"/>
      <c r="W11" s="78"/>
      <c r="X11" s="250" t="s">
        <v>115</v>
      </c>
      <c r="Y11" s="251"/>
    </row>
    <row r="12" spans="3:25" ht="24.75" customHeight="1" thickBot="1">
      <c r="C12" s="262"/>
      <c r="D12" s="263"/>
      <c r="E12" s="266"/>
      <c r="F12" s="350"/>
      <c r="G12" s="6" t="s">
        <v>5</v>
      </c>
      <c r="H12" s="53"/>
      <c r="I12" s="53">
        <v>10000</v>
      </c>
      <c r="J12" s="53"/>
      <c r="K12" s="84"/>
      <c r="L12" s="84"/>
      <c r="M12" s="84"/>
      <c r="N12" s="84"/>
      <c r="O12" s="84"/>
      <c r="P12" s="84"/>
      <c r="Q12" s="84"/>
      <c r="R12" s="84"/>
      <c r="S12" s="219"/>
      <c r="T12" s="85">
        <f t="shared" si="0"/>
        <v>10000</v>
      </c>
      <c r="U12" s="85">
        <v>10000</v>
      </c>
      <c r="V12" s="84"/>
      <c r="W12" s="86"/>
      <c r="X12" s="254"/>
      <c r="Y12" s="255"/>
    </row>
    <row r="13" spans="3:25" ht="51" customHeight="1" thickBot="1">
      <c r="C13" s="355" t="s">
        <v>87</v>
      </c>
      <c r="D13" s="356"/>
      <c r="E13" s="42" t="s">
        <v>89</v>
      </c>
      <c r="F13" s="43" t="s">
        <v>138</v>
      </c>
      <c r="G13" s="33" t="s">
        <v>42</v>
      </c>
      <c r="H13" s="54"/>
      <c r="I13" s="54">
        <v>5605</v>
      </c>
      <c r="J13" s="54"/>
      <c r="K13" s="87"/>
      <c r="L13" s="87"/>
      <c r="M13" s="87"/>
      <c r="N13" s="87"/>
      <c r="O13" s="87"/>
      <c r="P13" s="87"/>
      <c r="Q13" s="87"/>
      <c r="R13" s="87"/>
      <c r="S13" s="220"/>
      <c r="T13" s="88">
        <f t="shared" si="0"/>
        <v>5605</v>
      </c>
      <c r="U13" s="88">
        <v>10000</v>
      </c>
      <c r="V13" s="87"/>
      <c r="W13" s="89"/>
      <c r="X13" s="343" t="s">
        <v>116</v>
      </c>
      <c r="Y13" s="344"/>
    </row>
    <row r="14" spans="3:25" ht="25.5" customHeight="1">
      <c r="C14" s="258" t="s">
        <v>56</v>
      </c>
      <c r="D14" s="259"/>
      <c r="E14" s="291" t="s">
        <v>92</v>
      </c>
      <c r="F14" s="284" t="s">
        <v>21</v>
      </c>
      <c r="G14" s="7" t="s">
        <v>102</v>
      </c>
      <c r="H14" s="55">
        <v>16838</v>
      </c>
      <c r="I14" s="55">
        <v>738</v>
      </c>
      <c r="J14" s="55">
        <v>25148</v>
      </c>
      <c r="K14" s="90">
        <v>22588</v>
      </c>
      <c r="L14" s="90">
        <v>738</v>
      </c>
      <c r="M14" s="90">
        <v>22498</v>
      </c>
      <c r="N14" s="90">
        <v>22058</v>
      </c>
      <c r="O14" s="90">
        <v>17738</v>
      </c>
      <c r="P14" s="90"/>
      <c r="Q14" s="90"/>
      <c r="R14" s="90">
        <v>22238</v>
      </c>
      <c r="S14" s="221">
        <v>820</v>
      </c>
      <c r="T14" s="91">
        <f t="shared" si="0"/>
        <v>151402</v>
      </c>
      <c r="U14" s="91">
        <v>182000</v>
      </c>
      <c r="V14" s="90"/>
      <c r="W14" s="78"/>
      <c r="X14" s="322" t="s">
        <v>125</v>
      </c>
      <c r="Y14" s="323"/>
    </row>
    <row r="15" spans="3:25" ht="25.5" customHeight="1">
      <c r="C15" s="260"/>
      <c r="D15" s="261"/>
      <c r="E15" s="265"/>
      <c r="F15" s="268"/>
      <c r="G15" s="8" t="s">
        <v>6</v>
      </c>
      <c r="H15" s="56"/>
      <c r="I15" s="56"/>
      <c r="J15" s="56"/>
      <c r="K15" s="92"/>
      <c r="L15" s="92"/>
      <c r="M15" s="92"/>
      <c r="N15" s="92"/>
      <c r="O15" s="92"/>
      <c r="P15" s="92"/>
      <c r="Q15" s="92">
        <v>32058</v>
      </c>
      <c r="R15" s="92"/>
      <c r="S15" s="222"/>
      <c r="T15" s="93">
        <f t="shared" ref="T15:T24" si="1">SUM(H15:S15)</f>
        <v>32058</v>
      </c>
      <c r="U15" s="93">
        <v>28000</v>
      </c>
      <c r="V15" s="92"/>
      <c r="W15" s="82"/>
      <c r="X15" s="324"/>
      <c r="Y15" s="325"/>
    </row>
    <row r="16" spans="3:25" ht="25.5" customHeight="1" thickBot="1">
      <c r="C16" s="262"/>
      <c r="D16" s="263"/>
      <c r="E16" s="320"/>
      <c r="F16" s="321"/>
      <c r="G16" s="6" t="s">
        <v>103</v>
      </c>
      <c r="H16" s="57"/>
      <c r="I16" s="57"/>
      <c r="J16" s="68">
        <v>10030</v>
      </c>
      <c r="K16" s="94"/>
      <c r="L16" s="94"/>
      <c r="M16" s="94"/>
      <c r="N16" s="94"/>
      <c r="O16" s="94"/>
      <c r="P16" s="94"/>
      <c r="Q16" s="94"/>
      <c r="R16" s="94"/>
      <c r="S16" s="223"/>
      <c r="T16" s="95">
        <f t="shared" si="1"/>
        <v>10030</v>
      </c>
      <c r="U16" s="95">
        <v>10000</v>
      </c>
      <c r="V16" s="94"/>
      <c r="W16" s="86"/>
      <c r="X16" s="326"/>
      <c r="Y16" s="327"/>
    </row>
    <row r="17" spans="3:25" ht="25.5" customHeight="1">
      <c r="C17" s="258" t="s">
        <v>57</v>
      </c>
      <c r="D17" s="259"/>
      <c r="E17" s="264" t="s">
        <v>22</v>
      </c>
      <c r="F17" s="267" t="s">
        <v>23</v>
      </c>
      <c r="G17" s="7" t="s">
        <v>7</v>
      </c>
      <c r="H17" s="51"/>
      <c r="I17" s="51">
        <v>5910</v>
      </c>
      <c r="J17" s="51"/>
      <c r="K17" s="75"/>
      <c r="L17" s="75"/>
      <c r="M17" s="75"/>
      <c r="N17" s="75"/>
      <c r="O17" s="75"/>
      <c r="P17" s="75"/>
      <c r="Q17" s="75"/>
      <c r="R17" s="75"/>
      <c r="S17" s="217"/>
      <c r="T17" s="83">
        <f t="shared" si="1"/>
        <v>5910</v>
      </c>
      <c r="U17" s="83">
        <v>10000</v>
      </c>
      <c r="V17" s="75"/>
      <c r="W17" s="78"/>
      <c r="X17" s="250" t="s">
        <v>117</v>
      </c>
      <c r="Y17" s="251"/>
    </row>
    <row r="18" spans="3:25" ht="25.5" customHeight="1">
      <c r="C18" s="260"/>
      <c r="D18" s="261"/>
      <c r="E18" s="265"/>
      <c r="F18" s="268"/>
      <c r="G18" s="8" t="s">
        <v>104</v>
      </c>
      <c r="H18" s="58"/>
      <c r="I18" s="58"/>
      <c r="J18" s="58"/>
      <c r="K18" s="96"/>
      <c r="L18" s="96">
        <v>21681</v>
      </c>
      <c r="M18" s="96"/>
      <c r="N18" s="96"/>
      <c r="O18" s="96"/>
      <c r="P18" s="96"/>
      <c r="Q18" s="96"/>
      <c r="R18" s="96"/>
      <c r="S18" s="224"/>
      <c r="T18" s="97">
        <f t="shared" si="1"/>
        <v>21681</v>
      </c>
      <c r="U18" s="97">
        <v>25000</v>
      </c>
      <c r="V18" s="96"/>
      <c r="W18" s="82"/>
      <c r="X18" s="252"/>
      <c r="Y18" s="253"/>
    </row>
    <row r="19" spans="3:25" ht="25.5" customHeight="1" thickBot="1">
      <c r="C19" s="262"/>
      <c r="D19" s="263"/>
      <c r="E19" s="266"/>
      <c r="F19" s="269"/>
      <c r="G19" s="6" t="s">
        <v>8</v>
      </c>
      <c r="H19" s="53"/>
      <c r="I19" s="53"/>
      <c r="J19" s="53"/>
      <c r="K19" s="84"/>
      <c r="L19" s="84"/>
      <c r="M19" s="84"/>
      <c r="N19" s="84"/>
      <c r="O19" s="84"/>
      <c r="P19" s="84">
        <v>32950</v>
      </c>
      <c r="Q19" s="84"/>
      <c r="R19" s="84"/>
      <c r="S19" s="219"/>
      <c r="T19" s="85">
        <f t="shared" si="1"/>
        <v>32950</v>
      </c>
      <c r="U19" s="85">
        <v>35000</v>
      </c>
      <c r="V19" s="84"/>
      <c r="W19" s="86"/>
      <c r="X19" s="254"/>
      <c r="Y19" s="255"/>
    </row>
    <row r="20" spans="3:25" ht="51" customHeight="1" thickBot="1">
      <c r="C20" s="270" t="s">
        <v>94</v>
      </c>
      <c r="D20" s="271"/>
      <c r="E20" s="42" t="s">
        <v>33</v>
      </c>
      <c r="F20" s="43" t="s">
        <v>34</v>
      </c>
      <c r="G20" s="31" t="s">
        <v>58</v>
      </c>
      <c r="H20" s="59"/>
      <c r="I20" s="59"/>
      <c r="J20" s="59"/>
      <c r="K20" s="98"/>
      <c r="L20" s="98"/>
      <c r="M20" s="98"/>
      <c r="N20" s="98">
        <v>4725</v>
      </c>
      <c r="O20" s="98"/>
      <c r="P20" s="98"/>
      <c r="Q20" s="98"/>
      <c r="R20" s="98"/>
      <c r="S20" s="225"/>
      <c r="T20" s="99">
        <f t="shared" si="1"/>
        <v>4725</v>
      </c>
      <c r="U20" s="99">
        <v>5000</v>
      </c>
      <c r="V20" s="98"/>
      <c r="W20" s="100"/>
      <c r="X20" s="256" t="s">
        <v>118</v>
      </c>
      <c r="Y20" s="257"/>
    </row>
    <row r="21" spans="3:25" ht="33.75" customHeight="1">
      <c r="C21" s="272" t="s">
        <v>59</v>
      </c>
      <c r="D21" s="273"/>
      <c r="E21" s="276" t="s">
        <v>111</v>
      </c>
      <c r="F21" s="278" t="s">
        <v>37</v>
      </c>
      <c r="G21" s="7" t="s">
        <v>60</v>
      </c>
      <c r="H21" s="51"/>
      <c r="I21" s="51"/>
      <c r="J21" s="51"/>
      <c r="K21" s="75">
        <v>14676</v>
      </c>
      <c r="L21" s="75"/>
      <c r="M21" s="75"/>
      <c r="N21" s="75"/>
      <c r="O21" s="75"/>
      <c r="P21" s="75"/>
      <c r="Q21" s="75"/>
      <c r="R21" s="75"/>
      <c r="S21" s="217"/>
      <c r="T21" s="83">
        <f t="shared" si="1"/>
        <v>14676</v>
      </c>
      <c r="U21" s="83">
        <v>7500</v>
      </c>
      <c r="V21" s="75"/>
      <c r="W21" s="78"/>
      <c r="X21" s="331" t="s">
        <v>119</v>
      </c>
      <c r="Y21" s="286"/>
    </row>
    <row r="22" spans="3:25" ht="33.75" customHeight="1" thickBot="1">
      <c r="C22" s="274"/>
      <c r="D22" s="275"/>
      <c r="E22" s="277"/>
      <c r="F22" s="279"/>
      <c r="G22" s="6" t="s">
        <v>61</v>
      </c>
      <c r="H22" s="53"/>
      <c r="I22" s="53"/>
      <c r="J22" s="53"/>
      <c r="K22" s="84"/>
      <c r="L22" s="84"/>
      <c r="M22" s="84"/>
      <c r="N22" s="84"/>
      <c r="O22" s="84">
        <v>9805</v>
      </c>
      <c r="P22" s="84"/>
      <c r="Q22" s="84"/>
      <c r="R22" s="84"/>
      <c r="S22" s="219"/>
      <c r="T22" s="85">
        <f t="shared" si="1"/>
        <v>9805</v>
      </c>
      <c r="U22" s="85">
        <v>7500</v>
      </c>
      <c r="V22" s="84"/>
      <c r="W22" s="86"/>
      <c r="X22" s="289"/>
      <c r="Y22" s="290"/>
    </row>
    <row r="23" spans="3:25" ht="51" customHeight="1" thickBot="1">
      <c r="C23" s="280" t="s">
        <v>62</v>
      </c>
      <c r="D23" s="281"/>
      <c r="E23" s="42" t="s">
        <v>19</v>
      </c>
      <c r="F23" s="43" t="s">
        <v>40</v>
      </c>
      <c r="G23" s="9" t="s">
        <v>63</v>
      </c>
      <c r="H23" s="54"/>
      <c r="I23" s="54"/>
      <c r="J23" s="54"/>
      <c r="K23" s="87"/>
      <c r="L23" s="87"/>
      <c r="M23" s="87"/>
      <c r="N23" s="87"/>
      <c r="O23" s="87"/>
      <c r="P23" s="87"/>
      <c r="Q23" s="87"/>
      <c r="R23" s="87"/>
      <c r="S23" s="220"/>
      <c r="T23" s="101">
        <f t="shared" si="1"/>
        <v>0</v>
      </c>
      <c r="U23" s="101">
        <v>15000</v>
      </c>
      <c r="V23" s="87"/>
      <c r="W23" s="89"/>
      <c r="X23" s="256" t="s">
        <v>120</v>
      </c>
      <c r="Y23" s="332"/>
    </row>
    <row r="24" spans="3:25" ht="23.25" customHeight="1">
      <c r="C24" s="272" t="s">
        <v>64</v>
      </c>
      <c r="D24" s="273"/>
      <c r="E24" s="291" t="s">
        <v>25</v>
      </c>
      <c r="F24" s="284" t="s">
        <v>26</v>
      </c>
      <c r="G24" s="10" t="s">
        <v>65</v>
      </c>
      <c r="H24" s="51">
        <v>10450</v>
      </c>
      <c r="I24" s="51">
        <v>0</v>
      </c>
      <c r="J24" s="51"/>
      <c r="K24" s="75"/>
      <c r="L24" s="75"/>
      <c r="M24" s="75"/>
      <c r="N24" s="75"/>
      <c r="O24" s="75"/>
      <c r="P24" s="75"/>
      <c r="Q24" s="75"/>
      <c r="R24" s="75"/>
      <c r="S24" s="217"/>
      <c r="T24" s="83">
        <f t="shared" si="1"/>
        <v>10450</v>
      </c>
      <c r="U24" s="83">
        <v>11000</v>
      </c>
      <c r="V24" s="102">
        <f>+U24-T24</f>
        <v>550</v>
      </c>
      <c r="W24" s="103">
        <f>+T24/U24</f>
        <v>0.95</v>
      </c>
      <c r="X24" s="285" t="s">
        <v>121</v>
      </c>
      <c r="Y24" s="286"/>
    </row>
    <row r="25" spans="3:25" ht="23.25" customHeight="1">
      <c r="C25" s="282"/>
      <c r="D25" s="283"/>
      <c r="E25" s="265"/>
      <c r="F25" s="268"/>
      <c r="G25" s="11" t="s">
        <v>43</v>
      </c>
      <c r="H25" s="60"/>
      <c r="I25" s="60"/>
      <c r="J25" s="60"/>
      <c r="K25" s="104">
        <v>7000</v>
      </c>
      <c r="L25" s="104"/>
      <c r="M25" s="104"/>
      <c r="N25" s="104"/>
      <c r="O25" s="104"/>
      <c r="P25" s="104"/>
      <c r="Q25" s="104"/>
      <c r="R25" s="104"/>
      <c r="S25" s="226"/>
      <c r="T25" s="105">
        <f t="shared" ref="T25:T46" si="2">SUM(H25:S25)</f>
        <v>7000</v>
      </c>
      <c r="U25" s="105">
        <v>6000</v>
      </c>
      <c r="V25" s="104"/>
      <c r="W25" s="106"/>
      <c r="X25" s="287"/>
      <c r="Y25" s="288"/>
    </row>
    <row r="26" spans="3:25" ht="23.25" customHeight="1">
      <c r="C26" s="282"/>
      <c r="D26" s="283"/>
      <c r="E26" s="265"/>
      <c r="F26" s="268"/>
      <c r="G26" s="11" t="s">
        <v>14</v>
      </c>
      <c r="H26" s="60"/>
      <c r="I26" s="60"/>
      <c r="J26" s="60"/>
      <c r="K26" s="104"/>
      <c r="L26" s="104"/>
      <c r="M26" s="104"/>
      <c r="N26" s="104"/>
      <c r="O26" s="104"/>
      <c r="P26" s="104"/>
      <c r="Q26" s="104"/>
      <c r="R26" s="104"/>
      <c r="S26" s="226"/>
      <c r="T26" s="105">
        <f t="shared" si="2"/>
        <v>0</v>
      </c>
      <c r="U26" s="105">
        <v>13000</v>
      </c>
      <c r="V26" s="104"/>
      <c r="W26" s="106"/>
      <c r="X26" s="287"/>
      <c r="Y26" s="288"/>
    </row>
    <row r="27" spans="3:25" ht="23.25" customHeight="1" thickBot="1">
      <c r="C27" s="274"/>
      <c r="D27" s="275"/>
      <c r="E27" s="266"/>
      <c r="F27" s="269"/>
      <c r="G27" s="12" t="s">
        <v>66</v>
      </c>
      <c r="H27" s="53"/>
      <c r="I27" s="53"/>
      <c r="J27" s="53"/>
      <c r="K27" s="84"/>
      <c r="L27" s="84"/>
      <c r="M27" s="84">
        <v>20000</v>
      </c>
      <c r="N27" s="84"/>
      <c r="O27" s="84"/>
      <c r="P27" s="84"/>
      <c r="Q27" s="84"/>
      <c r="R27" s="84"/>
      <c r="S27" s="219"/>
      <c r="T27" s="85">
        <f t="shared" si="2"/>
        <v>20000</v>
      </c>
      <c r="U27" s="85">
        <v>20000</v>
      </c>
      <c r="V27" s="84"/>
      <c r="W27" s="86"/>
      <c r="X27" s="289"/>
      <c r="Y27" s="290"/>
    </row>
    <row r="28" spans="3:25" ht="51" customHeight="1" thickBot="1">
      <c r="C28" s="270" t="s">
        <v>67</v>
      </c>
      <c r="D28" s="271"/>
      <c r="E28" s="27" t="s">
        <v>98</v>
      </c>
      <c r="F28" s="28" t="s">
        <v>31</v>
      </c>
      <c r="G28" s="32" t="s">
        <v>44</v>
      </c>
      <c r="H28" s="54">
        <v>16000</v>
      </c>
      <c r="I28" s="54">
        <v>0</v>
      </c>
      <c r="J28" s="54"/>
      <c r="K28" s="87"/>
      <c r="L28" s="87"/>
      <c r="M28" s="87"/>
      <c r="N28" s="87"/>
      <c r="O28" s="87"/>
      <c r="P28" s="87"/>
      <c r="Q28" s="87"/>
      <c r="R28" s="87"/>
      <c r="S28" s="220"/>
      <c r="T28" s="101">
        <f t="shared" si="2"/>
        <v>16000</v>
      </c>
      <c r="U28" s="101">
        <v>22000</v>
      </c>
      <c r="V28" s="87"/>
      <c r="W28" s="89"/>
      <c r="X28" s="256" t="s">
        <v>122</v>
      </c>
      <c r="Y28" s="257"/>
    </row>
    <row r="29" spans="3:25" ht="27.75" customHeight="1">
      <c r="C29" s="272" t="s">
        <v>68</v>
      </c>
      <c r="D29" s="273"/>
      <c r="E29" s="291" t="s">
        <v>36</v>
      </c>
      <c r="F29" s="284" t="s">
        <v>137</v>
      </c>
      <c r="G29" s="7" t="s">
        <v>45</v>
      </c>
      <c r="H29" s="61"/>
      <c r="I29" s="51"/>
      <c r="J29" s="61"/>
      <c r="K29" s="107"/>
      <c r="L29" s="107"/>
      <c r="M29" s="107"/>
      <c r="N29" s="107"/>
      <c r="O29" s="107"/>
      <c r="P29" s="107">
        <v>10000</v>
      </c>
      <c r="Q29" s="107"/>
      <c r="R29" s="107"/>
      <c r="S29" s="227"/>
      <c r="T29" s="83">
        <f t="shared" si="2"/>
        <v>10000</v>
      </c>
      <c r="U29" s="83">
        <v>5000</v>
      </c>
      <c r="V29" s="75"/>
      <c r="W29" s="78"/>
      <c r="X29" s="285" t="s">
        <v>123</v>
      </c>
      <c r="Y29" s="317"/>
    </row>
    <row r="30" spans="3:25" ht="27.75" customHeight="1" thickBot="1">
      <c r="C30" s="274"/>
      <c r="D30" s="275"/>
      <c r="E30" s="265"/>
      <c r="F30" s="268"/>
      <c r="G30" s="6" t="s">
        <v>69</v>
      </c>
      <c r="H30" s="62"/>
      <c r="I30" s="53"/>
      <c r="J30" s="62"/>
      <c r="K30" s="108"/>
      <c r="L30" s="108"/>
      <c r="M30" s="108"/>
      <c r="N30" s="108"/>
      <c r="O30" s="108"/>
      <c r="P30" s="108"/>
      <c r="Q30" s="108"/>
      <c r="R30" s="108"/>
      <c r="S30" s="228"/>
      <c r="T30" s="85">
        <f t="shared" si="2"/>
        <v>0</v>
      </c>
      <c r="U30" s="85">
        <v>5000</v>
      </c>
      <c r="V30" s="84"/>
      <c r="W30" s="86"/>
      <c r="X30" s="318"/>
      <c r="Y30" s="319"/>
    </row>
    <row r="31" spans="3:25" ht="51" customHeight="1" thickBot="1">
      <c r="C31" s="270" t="s">
        <v>95</v>
      </c>
      <c r="D31" s="271"/>
      <c r="E31" s="27" t="s">
        <v>72</v>
      </c>
      <c r="F31" s="28" t="s">
        <v>38</v>
      </c>
      <c r="G31" s="33" t="s">
        <v>70</v>
      </c>
      <c r="H31" s="63"/>
      <c r="I31" s="64"/>
      <c r="J31" s="63"/>
      <c r="K31" s="109"/>
      <c r="L31" s="109"/>
      <c r="M31" s="109"/>
      <c r="N31" s="109"/>
      <c r="O31" s="109"/>
      <c r="P31" s="109"/>
      <c r="Q31" s="109"/>
      <c r="R31" s="109"/>
      <c r="S31" s="229">
        <v>37787</v>
      </c>
      <c r="T31" s="88">
        <f t="shared" si="2"/>
        <v>37787</v>
      </c>
      <c r="U31" s="88">
        <v>39000</v>
      </c>
      <c r="V31" s="110"/>
      <c r="W31" s="111"/>
      <c r="X31" s="256" t="s">
        <v>124</v>
      </c>
      <c r="Y31" s="257"/>
    </row>
    <row r="32" spans="3:25" ht="24.75" customHeight="1">
      <c r="C32" s="258" t="s">
        <v>46</v>
      </c>
      <c r="D32" s="259"/>
      <c r="E32" s="294" t="s">
        <v>41</v>
      </c>
      <c r="F32" s="333" t="s">
        <v>39</v>
      </c>
      <c r="G32" s="7" t="s">
        <v>9</v>
      </c>
      <c r="H32" s="61"/>
      <c r="I32" s="51"/>
      <c r="J32" s="61"/>
      <c r="K32" s="107">
        <v>2000</v>
      </c>
      <c r="L32" s="107">
        <v>1000</v>
      </c>
      <c r="M32" s="107"/>
      <c r="N32" s="107">
        <v>2000</v>
      </c>
      <c r="O32" s="107">
        <v>1000</v>
      </c>
      <c r="P32" s="107">
        <v>1000</v>
      </c>
      <c r="Q32" s="107">
        <v>8500</v>
      </c>
      <c r="R32" s="107">
        <v>8460</v>
      </c>
      <c r="S32" s="227"/>
      <c r="T32" s="83">
        <f t="shared" si="2"/>
        <v>23960</v>
      </c>
      <c r="U32" s="83">
        <v>12000</v>
      </c>
      <c r="V32" s="75"/>
      <c r="W32" s="78"/>
      <c r="X32" s="285" t="s">
        <v>135</v>
      </c>
      <c r="Y32" s="317"/>
    </row>
    <row r="33" spans="3:25" ht="24.75" customHeight="1">
      <c r="C33" s="260"/>
      <c r="D33" s="261"/>
      <c r="E33" s="295"/>
      <c r="F33" s="334"/>
      <c r="G33" s="8" t="s">
        <v>10</v>
      </c>
      <c r="H33" s="65"/>
      <c r="I33" s="58">
        <v>960</v>
      </c>
      <c r="J33" s="65">
        <v>510</v>
      </c>
      <c r="K33" s="112"/>
      <c r="L33" s="112"/>
      <c r="M33" s="112"/>
      <c r="N33" s="112"/>
      <c r="O33" s="112">
        <v>2025</v>
      </c>
      <c r="P33" s="112"/>
      <c r="Q33" s="112">
        <v>498</v>
      </c>
      <c r="R33" s="112"/>
      <c r="S33" s="230"/>
      <c r="T33" s="97">
        <f t="shared" si="2"/>
        <v>3993</v>
      </c>
      <c r="U33" s="97">
        <v>8000</v>
      </c>
      <c r="V33" s="96"/>
      <c r="W33" s="82"/>
      <c r="X33" s="336"/>
      <c r="Y33" s="337"/>
    </row>
    <row r="34" spans="3:25" ht="24.75" customHeight="1" thickBot="1">
      <c r="C34" s="262"/>
      <c r="D34" s="263"/>
      <c r="E34" s="296"/>
      <c r="F34" s="335"/>
      <c r="G34" s="6" t="s">
        <v>11</v>
      </c>
      <c r="H34" s="62">
        <v>12700</v>
      </c>
      <c r="I34" s="53">
        <v>1000</v>
      </c>
      <c r="J34" s="62"/>
      <c r="K34" s="108">
        <v>6030</v>
      </c>
      <c r="L34" s="108"/>
      <c r="M34" s="108"/>
      <c r="N34" s="108"/>
      <c r="O34" s="108"/>
      <c r="P34" s="108">
        <v>7000</v>
      </c>
      <c r="Q34" s="108">
        <v>7430</v>
      </c>
      <c r="R34" s="108">
        <v>14980</v>
      </c>
      <c r="S34" s="228">
        <v>4500</v>
      </c>
      <c r="T34" s="85">
        <f t="shared" si="2"/>
        <v>53640</v>
      </c>
      <c r="U34" s="85">
        <v>65000</v>
      </c>
      <c r="V34" s="84"/>
      <c r="W34" s="86"/>
      <c r="X34" s="318"/>
      <c r="Y34" s="319"/>
    </row>
    <row r="35" spans="3:25" ht="51" customHeight="1" thickBot="1">
      <c r="C35" s="270" t="s">
        <v>47</v>
      </c>
      <c r="D35" s="271"/>
      <c r="E35" s="27" t="s">
        <v>88</v>
      </c>
      <c r="F35" s="28" t="s">
        <v>112</v>
      </c>
      <c r="G35" s="30" t="s">
        <v>16</v>
      </c>
      <c r="H35" s="66"/>
      <c r="I35" s="66"/>
      <c r="J35" s="66"/>
      <c r="K35" s="113"/>
      <c r="L35" s="113"/>
      <c r="M35" s="113"/>
      <c r="N35" s="113">
        <v>22896</v>
      </c>
      <c r="O35" s="113"/>
      <c r="P35" s="113"/>
      <c r="Q35" s="113"/>
      <c r="R35" s="113"/>
      <c r="S35" s="231"/>
      <c r="T35" s="114">
        <f t="shared" si="2"/>
        <v>22896</v>
      </c>
      <c r="U35" s="114">
        <v>23000</v>
      </c>
      <c r="V35" s="113"/>
      <c r="W35" s="115"/>
      <c r="X35" s="256" t="s">
        <v>136</v>
      </c>
      <c r="Y35" s="257"/>
    </row>
    <row r="36" spans="3:25" ht="51" customHeight="1" thickBot="1">
      <c r="C36" s="270" t="s">
        <v>71</v>
      </c>
      <c r="D36" s="271"/>
      <c r="E36" s="27" t="s">
        <v>72</v>
      </c>
      <c r="F36" s="28" t="s">
        <v>99</v>
      </c>
      <c r="G36" s="13" t="s">
        <v>73</v>
      </c>
      <c r="H36" s="52"/>
      <c r="I36" s="52"/>
      <c r="J36" s="52">
        <v>8150</v>
      </c>
      <c r="K36" s="79"/>
      <c r="L36" s="79"/>
      <c r="M36" s="79"/>
      <c r="N36" s="79"/>
      <c r="O36" s="79"/>
      <c r="P36" s="79"/>
      <c r="Q36" s="79"/>
      <c r="R36" s="79"/>
      <c r="S36" s="218"/>
      <c r="T36" s="116">
        <f t="shared" si="2"/>
        <v>8150</v>
      </c>
      <c r="U36" s="116">
        <v>13000</v>
      </c>
      <c r="V36" s="79"/>
      <c r="W36" s="117"/>
      <c r="X36" s="315" t="s">
        <v>126</v>
      </c>
      <c r="Y36" s="316"/>
    </row>
    <row r="37" spans="3:25" ht="28.5" customHeight="1">
      <c r="C37" s="258" t="s">
        <v>74</v>
      </c>
      <c r="D37" s="259"/>
      <c r="E37" s="265" t="s">
        <v>100</v>
      </c>
      <c r="F37" s="268" t="s">
        <v>19</v>
      </c>
      <c r="G37" s="7" t="s">
        <v>105</v>
      </c>
      <c r="H37" s="51"/>
      <c r="I37" s="51"/>
      <c r="J37" s="51"/>
      <c r="K37" s="75"/>
      <c r="L37" s="75"/>
      <c r="M37" s="75"/>
      <c r="N37" s="75"/>
      <c r="O37" s="75"/>
      <c r="P37" s="75"/>
      <c r="Q37" s="75"/>
      <c r="R37" s="75"/>
      <c r="S37" s="217"/>
      <c r="T37" s="83">
        <f t="shared" si="2"/>
        <v>0</v>
      </c>
      <c r="U37" s="83">
        <v>13000</v>
      </c>
      <c r="V37" s="75"/>
      <c r="W37" s="78"/>
      <c r="X37" s="250" t="s">
        <v>127</v>
      </c>
      <c r="Y37" s="328"/>
    </row>
    <row r="38" spans="3:25" ht="28.5" customHeight="1" thickBot="1">
      <c r="C38" s="262"/>
      <c r="D38" s="263"/>
      <c r="E38" s="266"/>
      <c r="F38" s="269"/>
      <c r="G38" s="6" t="s">
        <v>106</v>
      </c>
      <c r="H38" s="53"/>
      <c r="I38" s="53"/>
      <c r="J38" s="53"/>
      <c r="K38" s="84"/>
      <c r="L38" s="84"/>
      <c r="M38" s="84"/>
      <c r="N38" s="84"/>
      <c r="O38" s="84"/>
      <c r="P38" s="84"/>
      <c r="Q38" s="84"/>
      <c r="R38" s="84"/>
      <c r="S38" s="219"/>
      <c r="T38" s="85">
        <f t="shared" si="2"/>
        <v>0</v>
      </c>
      <c r="U38" s="85">
        <v>13000</v>
      </c>
      <c r="V38" s="84"/>
      <c r="W38" s="86"/>
      <c r="X38" s="329"/>
      <c r="Y38" s="330"/>
    </row>
    <row r="39" spans="3:25" ht="31.5" customHeight="1">
      <c r="C39" s="358" t="s">
        <v>134</v>
      </c>
      <c r="D39" s="14" t="s">
        <v>75</v>
      </c>
      <c r="E39" s="44" t="s">
        <v>91</v>
      </c>
      <c r="F39" s="47" t="s">
        <v>38</v>
      </c>
      <c r="G39" s="15"/>
      <c r="H39" s="51"/>
      <c r="I39" s="51"/>
      <c r="J39" s="51"/>
      <c r="K39" s="75"/>
      <c r="L39" s="75"/>
      <c r="M39" s="75"/>
      <c r="N39" s="75"/>
      <c r="O39" s="75"/>
      <c r="P39" s="75"/>
      <c r="Q39" s="75"/>
      <c r="R39" s="75"/>
      <c r="S39" s="217"/>
      <c r="T39" s="83">
        <f t="shared" si="2"/>
        <v>0</v>
      </c>
      <c r="U39" s="83"/>
      <c r="V39" s="75"/>
      <c r="W39" s="78"/>
      <c r="X39" s="297"/>
      <c r="Y39" s="298"/>
    </row>
    <row r="40" spans="3:25" ht="31.5" customHeight="1">
      <c r="C40" s="359"/>
      <c r="D40" s="16" t="s">
        <v>48</v>
      </c>
      <c r="E40" s="45" t="s">
        <v>100</v>
      </c>
      <c r="F40" s="48" t="s">
        <v>24</v>
      </c>
      <c r="G40" s="17"/>
      <c r="H40" s="58"/>
      <c r="I40" s="58"/>
      <c r="J40" s="58"/>
      <c r="K40" s="96"/>
      <c r="L40" s="96"/>
      <c r="M40" s="96"/>
      <c r="N40" s="96"/>
      <c r="O40" s="96"/>
      <c r="P40" s="96"/>
      <c r="Q40" s="96"/>
      <c r="R40" s="96"/>
      <c r="S40" s="224"/>
      <c r="T40" s="97">
        <f t="shared" si="2"/>
        <v>0</v>
      </c>
      <c r="U40" s="97"/>
      <c r="V40" s="96"/>
      <c r="W40" s="82"/>
      <c r="X40" s="309"/>
      <c r="Y40" s="310"/>
    </row>
    <row r="41" spans="3:25" ht="31.5" customHeight="1">
      <c r="C41" s="359"/>
      <c r="D41" s="18" t="s">
        <v>96</v>
      </c>
      <c r="E41" s="45" t="s">
        <v>97</v>
      </c>
      <c r="F41" s="48" t="s">
        <v>28</v>
      </c>
      <c r="G41" s="17"/>
      <c r="H41" s="58"/>
      <c r="I41" s="58"/>
      <c r="J41" s="58"/>
      <c r="K41" s="96"/>
      <c r="L41" s="96"/>
      <c r="M41" s="96"/>
      <c r="N41" s="96"/>
      <c r="O41" s="96"/>
      <c r="P41" s="96"/>
      <c r="Q41" s="96"/>
      <c r="R41" s="96"/>
      <c r="S41" s="224"/>
      <c r="T41" s="97">
        <f t="shared" si="2"/>
        <v>0</v>
      </c>
      <c r="U41" s="97"/>
      <c r="V41" s="96"/>
      <c r="W41" s="82"/>
      <c r="X41" s="309"/>
      <c r="Y41" s="310"/>
    </row>
    <row r="42" spans="3:25" ht="31.5" customHeight="1">
      <c r="C42" s="359"/>
      <c r="D42" s="18" t="s">
        <v>29</v>
      </c>
      <c r="E42" s="29" t="s">
        <v>101</v>
      </c>
      <c r="F42" s="48" t="s">
        <v>110</v>
      </c>
      <c r="G42" s="17"/>
      <c r="H42" s="58"/>
      <c r="I42" s="58"/>
      <c r="J42" s="58"/>
      <c r="K42" s="96"/>
      <c r="L42" s="96"/>
      <c r="M42" s="96"/>
      <c r="N42" s="96"/>
      <c r="O42" s="96"/>
      <c r="P42" s="96"/>
      <c r="Q42" s="96"/>
      <c r="R42" s="96"/>
      <c r="S42" s="224"/>
      <c r="T42" s="97">
        <f t="shared" si="2"/>
        <v>0</v>
      </c>
      <c r="U42" s="97"/>
      <c r="V42" s="96"/>
      <c r="W42" s="82"/>
      <c r="X42" s="309"/>
      <c r="Y42" s="310"/>
    </row>
    <row r="43" spans="3:25" ht="31.5" customHeight="1" thickBot="1">
      <c r="C43" s="359"/>
      <c r="D43" s="19" t="s">
        <v>30</v>
      </c>
      <c r="E43" s="46" t="s">
        <v>98</v>
      </c>
      <c r="F43" s="49" t="s">
        <v>31</v>
      </c>
      <c r="G43" s="20"/>
      <c r="H43" s="53"/>
      <c r="I43" s="53"/>
      <c r="J43" s="53"/>
      <c r="K43" s="84"/>
      <c r="L43" s="84"/>
      <c r="M43" s="84"/>
      <c r="N43" s="84"/>
      <c r="O43" s="84"/>
      <c r="P43" s="84"/>
      <c r="Q43" s="84"/>
      <c r="R43" s="84"/>
      <c r="S43" s="219"/>
      <c r="T43" s="85">
        <f t="shared" si="2"/>
        <v>0</v>
      </c>
      <c r="U43" s="85"/>
      <c r="V43" s="84"/>
      <c r="W43" s="86"/>
      <c r="X43" s="307"/>
      <c r="Y43" s="308"/>
    </row>
    <row r="44" spans="3:25" ht="31.5" customHeight="1">
      <c r="C44" s="359"/>
      <c r="D44" s="21" t="s">
        <v>76</v>
      </c>
      <c r="E44" s="36"/>
      <c r="F44" s="37"/>
      <c r="G44" s="22" t="s">
        <v>12</v>
      </c>
      <c r="H44" s="51"/>
      <c r="I44" s="51"/>
      <c r="J44" s="51"/>
      <c r="K44" s="75"/>
      <c r="L44" s="75">
        <v>20030</v>
      </c>
      <c r="M44" s="75"/>
      <c r="N44" s="75"/>
      <c r="O44" s="75"/>
      <c r="P44" s="75"/>
      <c r="Q44" s="75"/>
      <c r="R44" s="75"/>
      <c r="S44" s="217"/>
      <c r="T44" s="83">
        <f t="shared" si="2"/>
        <v>20030</v>
      </c>
      <c r="U44" s="83">
        <v>18000</v>
      </c>
      <c r="V44" s="75"/>
      <c r="W44" s="78"/>
      <c r="X44" s="305" t="s">
        <v>128</v>
      </c>
      <c r="Y44" s="306"/>
    </row>
    <row r="45" spans="3:25" ht="31.5" customHeight="1">
      <c r="C45" s="359"/>
      <c r="D45" s="23" t="s">
        <v>49</v>
      </c>
      <c r="E45" s="38"/>
      <c r="F45" s="39"/>
      <c r="G45" s="24" t="s">
        <v>13</v>
      </c>
      <c r="H45" s="60"/>
      <c r="I45" s="60"/>
      <c r="J45" s="60"/>
      <c r="K45" s="104"/>
      <c r="L45" s="104">
        <v>40000</v>
      </c>
      <c r="M45" s="104"/>
      <c r="N45" s="104"/>
      <c r="O45" s="104"/>
      <c r="P45" s="104"/>
      <c r="Q45" s="104"/>
      <c r="R45" s="104"/>
      <c r="S45" s="226"/>
      <c r="T45" s="105">
        <f t="shared" si="2"/>
        <v>40000</v>
      </c>
      <c r="U45" s="105">
        <v>40000</v>
      </c>
      <c r="V45" s="104"/>
      <c r="W45" s="106"/>
      <c r="X45" s="313" t="s">
        <v>129</v>
      </c>
      <c r="Y45" s="314"/>
    </row>
    <row r="46" spans="3:25" ht="31.5" customHeight="1">
      <c r="C46" s="359"/>
      <c r="D46" s="23" t="s">
        <v>77</v>
      </c>
      <c r="E46" s="38"/>
      <c r="F46" s="39"/>
      <c r="G46" s="24" t="s">
        <v>15</v>
      </c>
      <c r="H46" s="60">
        <v>20000</v>
      </c>
      <c r="I46" s="60">
        <v>0</v>
      </c>
      <c r="J46" s="60"/>
      <c r="K46" s="104"/>
      <c r="L46" s="104"/>
      <c r="M46" s="104"/>
      <c r="N46" s="104"/>
      <c r="O46" s="104"/>
      <c r="P46" s="104"/>
      <c r="Q46" s="104"/>
      <c r="R46" s="104"/>
      <c r="S46" s="226"/>
      <c r="T46" s="105">
        <f t="shared" si="2"/>
        <v>20000</v>
      </c>
      <c r="U46" s="105">
        <v>20000</v>
      </c>
      <c r="V46" s="104"/>
      <c r="W46" s="106"/>
      <c r="X46" s="313"/>
      <c r="Y46" s="314"/>
    </row>
    <row r="47" spans="3:25" ht="31.5" customHeight="1" thickBot="1">
      <c r="C47" s="360"/>
      <c r="D47" s="25" t="s">
        <v>78</v>
      </c>
      <c r="E47" s="40"/>
      <c r="F47" s="41"/>
      <c r="G47" s="26" t="s">
        <v>79</v>
      </c>
      <c r="H47" s="53"/>
      <c r="I47" s="53"/>
      <c r="J47" s="53"/>
      <c r="K47" s="84"/>
      <c r="L47" s="84"/>
      <c r="M47" s="84"/>
      <c r="N47" s="84"/>
      <c r="O47" s="84"/>
      <c r="P47" s="84"/>
      <c r="Q47" s="84"/>
      <c r="R47" s="84">
        <v>15000</v>
      </c>
      <c r="S47" s="219"/>
      <c r="T47" s="85">
        <f t="shared" ref="T47:T52" si="3">SUM(H47:S47)</f>
        <v>15000</v>
      </c>
      <c r="U47" s="85">
        <v>20000</v>
      </c>
      <c r="V47" s="84"/>
      <c r="W47" s="86"/>
      <c r="X47" s="303"/>
      <c r="Y47" s="304"/>
    </row>
    <row r="48" spans="3:25" ht="31.5" customHeight="1" thickBot="1">
      <c r="C48" s="270" t="s">
        <v>108</v>
      </c>
      <c r="D48" s="357"/>
      <c r="E48" s="33"/>
      <c r="F48" s="33"/>
      <c r="G48" s="33"/>
      <c r="H48" s="64">
        <v>57579</v>
      </c>
      <c r="I48" s="64">
        <v>0</v>
      </c>
      <c r="J48" s="64"/>
      <c r="K48" s="110"/>
      <c r="L48" s="110"/>
      <c r="M48" s="110">
        <v>250</v>
      </c>
      <c r="N48" s="110"/>
      <c r="O48" s="110">
        <v>4207</v>
      </c>
      <c r="P48" s="110"/>
      <c r="Q48" s="110">
        <v>4288</v>
      </c>
      <c r="R48" s="110">
        <v>5000</v>
      </c>
      <c r="S48" s="232">
        <v>17100</v>
      </c>
      <c r="T48" s="118">
        <f t="shared" si="3"/>
        <v>88424</v>
      </c>
      <c r="U48" s="118">
        <v>28000</v>
      </c>
      <c r="V48" s="110"/>
      <c r="W48" s="111"/>
      <c r="X48" s="311" t="s">
        <v>130</v>
      </c>
      <c r="Y48" s="312"/>
    </row>
    <row r="49" spans="1:25" ht="31.5" customHeight="1">
      <c r="C49" s="258" t="s">
        <v>80</v>
      </c>
      <c r="D49" s="259"/>
      <c r="E49" s="369" t="s">
        <v>81</v>
      </c>
      <c r="F49" s="370"/>
      <c r="G49" s="7" t="s">
        <v>82</v>
      </c>
      <c r="H49" s="51">
        <v>49382</v>
      </c>
      <c r="I49" s="51">
        <v>26767</v>
      </c>
      <c r="J49" s="51">
        <v>26871</v>
      </c>
      <c r="K49" s="75">
        <v>26552</v>
      </c>
      <c r="L49" s="75">
        <v>26882</v>
      </c>
      <c r="M49" s="75">
        <v>26812</v>
      </c>
      <c r="N49" s="75">
        <v>26642</v>
      </c>
      <c r="O49" s="75">
        <v>26622</v>
      </c>
      <c r="P49" s="75">
        <v>26727</v>
      </c>
      <c r="Q49" s="75">
        <v>26652</v>
      </c>
      <c r="R49" s="75">
        <v>26632</v>
      </c>
      <c r="S49" s="217">
        <v>26552</v>
      </c>
      <c r="T49" s="83">
        <f t="shared" si="3"/>
        <v>343093</v>
      </c>
      <c r="U49" s="83">
        <v>330000</v>
      </c>
      <c r="V49" s="75"/>
      <c r="W49" s="78"/>
      <c r="X49" s="299" t="s">
        <v>131</v>
      </c>
      <c r="Y49" s="300"/>
    </row>
    <row r="50" spans="1:25" ht="31.5" customHeight="1">
      <c r="C50" s="260"/>
      <c r="D50" s="261"/>
      <c r="E50" s="371" t="s">
        <v>83</v>
      </c>
      <c r="F50" s="372"/>
      <c r="G50" s="8" t="s">
        <v>50</v>
      </c>
      <c r="H50" s="58">
        <v>9791</v>
      </c>
      <c r="I50" s="58">
        <v>7292</v>
      </c>
      <c r="J50" s="58">
        <v>10124</v>
      </c>
      <c r="K50" s="96">
        <v>7287</v>
      </c>
      <c r="L50" s="96">
        <v>6181</v>
      </c>
      <c r="M50" s="96">
        <v>7786</v>
      </c>
      <c r="N50" s="96">
        <v>7254</v>
      </c>
      <c r="O50" s="96">
        <v>6846</v>
      </c>
      <c r="P50" s="96">
        <v>5908</v>
      </c>
      <c r="Q50" s="96">
        <v>8339</v>
      </c>
      <c r="R50" s="96">
        <v>7311</v>
      </c>
      <c r="S50" s="224">
        <v>7127</v>
      </c>
      <c r="T50" s="93">
        <f t="shared" si="3"/>
        <v>91246</v>
      </c>
      <c r="U50" s="93">
        <v>80000</v>
      </c>
      <c r="V50" s="92"/>
      <c r="W50" s="82"/>
      <c r="X50" s="301" t="s">
        <v>132</v>
      </c>
      <c r="Y50" s="302"/>
    </row>
    <row r="51" spans="1:25" ht="31.5" customHeight="1" thickBot="1">
      <c r="C51" s="262"/>
      <c r="D51" s="263"/>
      <c r="E51" s="367" t="s">
        <v>84</v>
      </c>
      <c r="F51" s="368"/>
      <c r="G51" s="6" t="s">
        <v>85</v>
      </c>
      <c r="H51" s="57">
        <v>5000</v>
      </c>
      <c r="I51" s="57">
        <v>6000</v>
      </c>
      <c r="J51" s="57">
        <v>6000</v>
      </c>
      <c r="K51" s="94">
        <v>6000</v>
      </c>
      <c r="L51" s="94">
        <v>6000</v>
      </c>
      <c r="M51" s="94">
        <v>6000</v>
      </c>
      <c r="N51" s="94">
        <v>6000</v>
      </c>
      <c r="O51" s="94">
        <v>6000</v>
      </c>
      <c r="P51" s="94">
        <v>6000</v>
      </c>
      <c r="Q51" s="94">
        <v>6000</v>
      </c>
      <c r="R51" s="94">
        <v>6000</v>
      </c>
      <c r="S51" s="223">
        <v>6000</v>
      </c>
      <c r="T51" s="95">
        <f t="shared" si="3"/>
        <v>71000</v>
      </c>
      <c r="U51" s="95">
        <v>66000</v>
      </c>
      <c r="V51" s="94"/>
      <c r="W51" s="86"/>
      <c r="X51" s="292" t="s">
        <v>133</v>
      </c>
      <c r="Y51" s="293"/>
    </row>
    <row r="52" spans="1:25" ht="29.25" customHeight="1">
      <c r="F52" s="365" t="s">
        <v>109</v>
      </c>
      <c r="G52" s="366"/>
      <c r="H52" s="119">
        <f t="shared" ref="H52:S52" si="4">SUM(H9:H51)</f>
        <v>422740</v>
      </c>
      <c r="I52" s="119">
        <f t="shared" si="4"/>
        <v>64272</v>
      </c>
      <c r="J52" s="119">
        <f t="shared" si="4"/>
        <v>86833</v>
      </c>
      <c r="K52" s="120">
        <f t="shared" si="4"/>
        <v>92133</v>
      </c>
      <c r="L52" s="120">
        <f t="shared" si="4"/>
        <v>122512</v>
      </c>
      <c r="M52" s="120">
        <f t="shared" si="4"/>
        <v>83346</v>
      </c>
      <c r="N52" s="120">
        <f t="shared" si="4"/>
        <v>91575</v>
      </c>
      <c r="O52" s="120">
        <f t="shared" si="4"/>
        <v>74243</v>
      </c>
      <c r="P52" s="120">
        <f t="shared" si="4"/>
        <v>89585</v>
      </c>
      <c r="Q52" s="120">
        <f t="shared" si="4"/>
        <v>93765</v>
      </c>
      <c r="R52" s="120">
        <f t="shared" si="4"/>
        <v>105621</v>
      </c>
      <c r="S52" s="120">
        <f t="shared" si="4"/>
        <v>139886</v>
      </c>
      <c r="T52" s="120">
        <f t="shared" si="3"/>
        <v>1466511</v>
      </c>
      <c r="U52" s="121">
        <f>SUM(U9:U51)</f>
        <v>1480000</v>
      </c>
      <c r="V52" s="122"/>
      <c r="W52" s="123"/>
      <c r="X52" s="124"/>
      <c r="Y52" s="125"/>
    </row>
    <row r="53" spans="1:25" ht="29.25" customHeight="1">
      <c r="F53" s="363" t="s">
        <v>17</v>
      </c>
      <c r="G53" s="364"/>
      <c r="H53" s="126">
        <f>+年度預算收入!F26</f>
        <v>516400</v>
      </c>
      <c r="I53" s="126">
        <f>+年度預算收入!G26</f>
        <v>347000</v>
      </c>
      <c r="J53" s="126">
        <f>+年度預算收入!H26</f>
        <v>206000</v>
      </c>
      <c r="K53" s="127">
        <f>+年度預算收入!I26</f>
        <v>90600</v>
      </c>
      <c r="L53" s="127">
        <f>+年度預算收入!J26</f>
        <v>70000</v>
      </c>
      <c r="M53" s="127">
        <f>+年度預算收入!K26</f>
        <v>80200</v>
      </c>
      <c r="N53" s="127">
        <f>+年度預算收入!L26</f>
        <v>40600</v>
      </c>
      <c r="O53" s="127">
        <f>+年度預算收入!M26</f>
        <v>85000</v>
      </c>
      <c r="P53" s="127">
        <f>+年度預算收入!N26</f>
        <v>12000</v>
      </c>
      <c r="Q53" s="127">
        <f>+年度預算收入!O26</f>
        <v>46000</v>
      </c>
      <c r="R53" s="127">
        <f>+年度預算收入!P26</f>
        <v>400</v>
      </c>
      <c r="S53" s="127">
        <f>+年度預算收入!Q26</f>
        <v>0</v>
      </c>
      <c r="T53" s="127">
        <f>+年度預算收入!R26</f>
        <v>1494200</v>
      </c>
      <c r="U53" s="128">
        <f>+年度預算收入!AN26</f>
        <v>0</v>
      </c>
      <c r="V53" s="129"/>
      <c r="W53" s="130"/>
      <c r="X53" s="131"/>
      <c r="Y53" s="132"/>
    </row>
    <row r="54" spans="1:25" ht="29.25" customHeight="1" thickBot="1">
      <c r="F54" s="361" t="s">
        <v>139</v>
      </c>
      <c r="G54" s="362"/>
      <c r="H54" s="133">
        <f>+H53-H52</f>
        <v>93660</v>
      </c>
      <c r="I54" s="133">
        <f>+I53-I52</f>
        <v>282728</v>
      </c>
      <c r="J54" s="133">
        <f t="shared" ref="J54:S54" si="5">+J53-J52</f>
        <v>119167</v>
      </c>
      <c r="K54" s="134">
        <f t="shared" si="5"/>
        <v>-1533</v>
      </c>
      <c r="L54" s="134">
        <f t="shared" si="5"/>
        <v>-52512</v>
      </c>
      <c r="M54" s="134">
        <f t="shared" si="5"/>
        <v>-3146</v>
      </c>
      <c r="N54" s="134">
        <f t="shared" si="5"/>
        <v>-50975</v>
      </c>
      <c r="O54" s="134">
        <f t="shared" si="5"/>
        <v>10757</v>
      </c>
      <c r="P54" s="134">
        <f t="shared" si="5"/>
        <v>-77585</v>
      </c>
      <c r="Q54" s="134">
        <f t="shared" si="5"/>
        <v>-47765</v>
      </c>
      <c r="R54" s="134">
        <f t="shared" si="5"/>
        <v>-105221</v>
      </c>
      <c r="S54" s="134">
        <f t="shared" si="5"/>
        <v>-139886</v>
      </c>
      <c r="T54" s="134">
        <f>+T53-T52</f>
        <v>27689</v>
      </c>
      <c r="U54" s="135">
        <f>+U53-U52</f>
        <v>-1480000</v>
      </c>
      <c r="V54" s="136"/>
      <c r="W54" s="137"/>
      <c r="X54" s="138"/>
      <c r="Y54" s="139"/>
    </row>
    <row r="55" spans="1:25" ht="9" customHeight="1" thickBot="1"/>
    <row r="56" spans="1:25" ht="29.25" customHeight="1">
      <c r="A56" s="5"/>
      <c r="C56" s="374" t="s">
        <v>86</v>
      </c>
      <c r="D56" s="375"/>
      <c r="E56" s="375"/>
      <c r="F56" s="376">
        <v>343700</v>
      </c>
      <c r="G56" s="377"/>
    </row>
    <row r="57" spans="1:25" ht="28.5" customHeight="1" thickBot="1">
      <c r="A57" s="5"/>
      <c r="C57" s="378" t="s">
        <v>107</v>
      </c>
      <c r="D57" s="379"/>
      <c r="E57" s="379"/>
      <c r="F57" s="380">
        <v>30000</v>
      </c>
      <c r="G57" s="381"/>
    </row>
    <row r="58" spans="1:25" ht="27.75" customHeight="1" thickBot="1">
      <c r="C58" s="382" t="s">
        <v>151</v>
      </c>
      <c r="D58" s="383"/>
      <c r="E58" s="383"/>
      <c r="F58" s="384">
        <f>+F57+F56</f>
        <v>373700</v>
      </c>
      <c r="G58" s="385"/>
      <c r="U58" s="2"/>
      <c r="V58" s="2"/>
      <c r="W58" s="2"/>
      <c r="X58" s="2"/>
      <c r="Y58" s="2"/>
    </row>
    <row r="59" spans="1:25" ht="27.75">
      <c r="C59" s="373" t="s">
        <v>18</v>
      </c>
      <c r="D59" s="373"/>
      <c r="E59" s="373"/>
      <c r="F59" s="373"/>
      <c r="G59" s="373"/>
      <c r="H59" s="373"/>
      <c r="I59" s="373"/>
      <c r="J59" s="373"/>
      <c r="K59" s="373"/>
      <c r="L59" s="373"/>
      <c r="M59" s="373"/>
      <c r="N59" s="373"/>
      <c r="O59" s="373"/>
      <c r="P59" s="373"/>
      <c r="Q59" s="373"/>
      <c r="R59" s="373"/>
      <c r="S59" s="373"/>
      <c r="T59" s="373"/>
      <c r="U59" s="373"/>
      <c r="V59" s="50"/>
      <c r="W59" s="50"/>
      <c r="X59" s="50"/>
      <c r="Y59" s="50"/>
    </row>
    <row r="60" spans="1:25">
      <c r="G60" s="1"/>
    </row>
    <row r="63" spans="1:25" ht="19.5" customHeight="1"/>
    <row r="68" ht="20.25" customHeight="1"/>
    <row r="69" ht="18" customHeight="1"/>
    <row r="70" ht="18" customHeight="1"/>
    <row r="71" ht="18" customHeight="1"/>
  </sheetData>
  <mergeCells count="83">
    <mergeCell ref="C59:U59"/>
    <mergeCell ref="C56:E56"/>
    <mergeCell ref="F56:G56"/>
    <mergeCell ref="C57:E57"/>
    <mergeCell ref="F57:G57"/>
    <mergeCell ref="C58:E58"/>
    <mergeCell ref="F58:G58"/>
    <mergeCell ref="C35:D35"/>
    <mergeCell ref="C48:D48"/>
    <mergeCell ref="C39:C47"/>
    <mergeCell ref="C36:D36"/>
    <mergeCell ref="F54:G54"/>
    <mergeCell ref="F53:G53"/>
    <mergeCell ref="C49:D51"/>
    <mergeCell ref="F52:G52"/>
    <mergeCell ref="E51:F51"/>
    <mergeCell ref="E49:F49"/>
    <mergeCell ref="E50:F50"/>
    <mergeCell ref="C6:Y6"/>
    <mergeCell ref="C8:D8"/>
    <mergeCell ref="X8:Y8"/>
    <mergeCell ref="C7:U7"/>
    <mergeCell ref="X13:Y13"/>
    <mergeCell ref="X9:Y9"/>
    <mergeCell ref="X10:Y10"/>
    <mergeCell ref="C11:D12"/>
    <mergeCell ref="E11:E12"/>
    <mergeCell ref="F11:F12"/>
    <mergeCell ref="C9:D9"/>
    <mergeCell ref="C10:D10"/>
    <mergeCell ref="X11:Y12"/>
    <mergeCell ref="C13:D13"/>
    <mergeCell ref="C14:D16"/>
    <mergeCell ref="E14:E16"/>
    <mergeCell ref="F14:F16"/>
    <mergeCell ref="X14:Y16"/>
    <mergeCell ref="X40:Y40"/>
    <mergeCell ref="X37:Y38"/>
    <mergeCell ref="X20:Y20"/>
    <mergeCell ref="X21:Y22"/>
    <mergeCell ref="X23:Y23"/>
    <mergeCell ref="C37:D38"/>
    <mergeCell ref="C28:D28"/>
    <mergeCell ref="C31:D31"/>
    <mergeCell ref="C32:D34"/>
    <mergeCell ref="C29:D30"/>
    <mergeCell ref="F32:F34"/>
    <mergeCell ref="X32:Y34"/>
    <mergeCell ref="E29:E30"/>
    <mergeCell ref="F29:F30"/>
    <mergeCell ref="X35:Y35"/>
    <mergeCell ref="X36:Y36"/>
    <mergeCell ref="X29:Y30"/>
    <mergeCell ref="X31:Y31"/>
    <mergeCell ref="X51:Y51"/>
    <mergeCell ref="E32:E34"/>
    <mergeCell ref="E37:E38"/>
    <mergeCell ref="F37:F38"/>
    <mergeCell ref="X39:Y39"/>
    <mergeCell ref="X49:Y49"/>
    <mergeCell ref="X50:Y50"/>
    <mergeCell ref="X47:Y47"/>
    <mergeCell ref="X44:Y44"/>
    <mergeCell ref="X43:Y43"/>
    <mergeCell ref="X41:Y41"/>
    <mergeCell ref="X42:Y42"/>
    <mergeCell ref="X48:Y48"/>
    <mergeCell ref="X46:Y46"/>
    <mergeCell ref="X45:Y45"/>
    <mergeCell ref="X17:Y19"/>
    <mergeCell ref="X28:Y28"/>
    <mergeCell ref="C17:D19"/>
    <mergeCell ref="E17:E19"/>
    <mergeCell ref="F17:F19"/>
    <mergeCell ref="C20:D20"/>
    <mergeCell ref="C21:D22"/>
    <mergeCell ref="E21:E22"/>
    <mergeCell ref="F21:F22"/>
    <mergeCell ref="C23:D23"/>
    <mergeCell ref="C24:D27"/>
    <mergeCell ref="F24:F27"/>
    <mergeCell ref="X24:Y27"/>
    <mergeCell ref="E24:E27"/>
  </mergeCells>
  <phoneticPr fontId="1" type="noConversion"/>
  <printOptions horizontalCentered="1"/>
  <pageMargins left="0.19685039370078741" right="0.19685039370078741" top="0.39370078740157483" bottom="0" header="0" footer="0"/>
  <pageSetup paperSize="9" scale="49"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B8:V24"/>
  <sheetViews>
    <sheetView topLeftCell="B7" zoomScale="70" zoomScaleNormal="70" workbookViewId="0">
      <selection activeCell="P14" sqref="P14"/>
    </sheetView>
  </sheetViews>
  <sheetFormatPr defaultColWidth="9" defaultRowHeight="19.5"/>
  <cols>
    <col min="1" max="1" width="2.5" style="1" customWidth="1"/>
    <col min="2" max="2" width="5.125" style="1" customWidth="1"/>
    <col min="3" max="3" width="15.875" style="1" customWidth="1"/>
    <col min="4" max="4" width="10.625" style="1" customWidth="1"/>
    <col min="5" max="17" width="13.5" style="1" customWidth="1"/>
    <col min="18" max="18" width="18.375" style="1" customWidth="1"/>
    <col min="19" max="20" width="13.5" style="1" customWidth="1"/>
    <col min="21" max="21" width="16.75" style="1" customWidth="1"/>
    <col min="22" max="22" width="17.375" style="1" customWidth="1"/>
    <col min="23" max="25" width="9" style="1"/>
    <col min="26" max="26" width="19.75" style="1" customWidth="1"/>
    <col min="27" max="29" width="9" style="1"/>
    <col min="30" max="30" width="20.125" style="1" customWidth="1"/>
    <col min="31" max="16384" width="9" style="1"/>
  </cols>
  <sheetData>
    <row r="8" spans="2:22" ht="11.25" customHeight="1">
      <c r="C8" s="2"/>
      <c r="D8" s="2"/>
      <c r="E8" s="2"/>
      <c r="F8" s="2"/>
      <c r="G8" s="2"/>
      <c r="H8" s="2"/>
      <c r="I8" s="2"/>
      <c r="J8" s="2"/>
      <c r="K8" s="2"/>
      <c r="L8" s="2"/>
      <c r="M8" s="2"/>
      <c r="N8" s="2"/>
      <c r="O8" s="2"/>
      <c r="P8" s="2"/>
      <c r="Q8" s="2"/>
      <c r="R8" s="2"/>
    </row>
    <row r="9" spans="2:22" s="3" customFormat="1" ht="25.5" customHeight="1">
      <c r="B9" s="386" t="s">
        <v>193</v>
      </c>
      <c r="C9" s="386"/>
      <c r="D9" s="386"/>
      <c r="E9" s="386"/>
      <c r="F9" s="386"/>
      <c r="G9" s="386"/>
      <c r="H9" s="386"/>
      <c r="I9" s="386"/>
      <c r="J9" s="386"/>
      <c r="K9" s="386"/>
      <c r="L9" s="386"/>
      <c r="M9" s="386"/>
      <c r="N9" s="386"/>
      <c r="O9" s="386"/>
      <c r="P9" s="386"/>
      <c r="Q9" s="386"/>
      <c r="R9" s="386"/>
      <c r="S9" s="386"/>
      <c r="T9" s="386"/>
      <c r="U9" s="386"/>
      <c r="V9" s="386"/>
    </row>
    <row r="10" spans="2:22" s="3" customFormat="1" ht="25.5" customHeight="1" thickBot="1">
      <c r="B10" s="387" t="s">
        <v>191</v>
      </c>
      <c r="C10" s="387"/>
      <c r="D10" s="387"/>
      <c r="E10" s="387"/>
      <c r="F10" s="387"/>
      <c r="G10" s="387"/>
      <c r="H10" s="387"/>
      <c r="I10" s="387"/>
      <c r="J10" s="387"/>
      <c r="K10" s="387"/>
      <c r="L10" s="387"/>
      <c r="M10" s="387"/>
      <c r="N10" s="387"/>
      <c r="O10" s="387"/>
      <c r="P10" s="387"/>
      <c r="Q10" s="387"/>
      <c r="R10" s="387"/>
      <c r="S10" s="387"/>
      <c r="T10" s="387"/>
      <c r="U10" s="387"/>
      <c r="V10" s="387"/>
    </row>
    <row r="11" spans="2:22" ht="46.5" customHeight="1" thickBot="1">
      <c r="B11" s="241" t="s">
        <v>174</v>
      </c>
      <c r="C11" s="242"/>
      <c r="D11" s="242"/>
      <c r="E11" s="140" t="s">
        <v>175</v>
      </c>
      <c r="F11" s="141" t="s">
        <v>176</v>
      </c>
      <c r="G11" s="141" t="s">
        <v>140</v>
      </c>
      <c r="H11" s="141" t="s">
        <v>141</v>
      </c>
      <c r="I11" s="141" t="s">
        <v>142</v>
      </c>
      <c r="J11" s="141" t="s">
        <v>143</v>
      </c>
      <c r="K11" s="141" t="s">
        <v>144</v>
      </c>
      <c r="L11" s="141" t="s">
        <v>145</v>
      </c>
      <c r="M11" s="141" t="s">
        <v>146</v>
      </c>
      <c r="N11" s="141" t="s">
        <v>147</v>
      </c>
      <c r="O11" s="141" t="s">
        <v>148</v>
      </c>
      <c r="P11" s="141" t="s">
        <v>149</v>
      </c>
      <c r="Q11" s="141" t="s">
        <v>150</v>
      </c>
      <c r="R11" s="142" t="s">
        <v>177</v>
      </c>
      <c r="S11" s="140" t="s">
        <v>178</v>
      </c>
      <c r="T11" s="143" t="s">
        <v>179</v>
      </c>
      <c r="U11" s="144" t="s">
        <v>180</v>
      </c>
      <c r="V11" s="145" t="s">
        <v>181</v>
      </c>
    </row>
    <row r="12" spans="2:22" ht="27" customHeight="1">
      <c r="B12" s="243" t="s">
        <v>182</v>
      </c>
      <c r="C12" s="244"/>
      <c r="D12" s="244"/>
      <c r="E12" s="146">
        <v>9</v>
      </c>
      <c r="F12" s="147">
        <v>18000</v>
      </c>
      <c r="G12" s="147"/>
      <c r="H12" s="147">
        <v>2000</v>
      </c>
      <c r="I12" s="147">
        <v>0</v>
      </c>
      <c r="J12" s="147"/>
      <c r="K12" s="147"/>
      <c r="L12" s="147"/>
      <c r="M12" s="147">
        <v>2000</v>
      </c>
      <c r="N12" s="147"/>
      <c r="O12" s="147"/>
      <c r="P12" s="147"/>
      <c r="Q12" s="147"/>
      <c r="R12" s="148">
        <f>SUM(F12:Q12)</f>
        <v>22000</v>
      </c>
      <c r="S12" s="146">
        <v>5</v>
      </c>
      <c r="T12" s="149">
        <v>2000</v>
      </c>
      <c r="U12" s="148">
        <f>+T12*S12</f>
        <v>10000</v>
      </c>
      <c r="V12" s="150"/>
    </row>
    <row r="13" spans="2:22" ht="27" customHeight="1">
      <c r="B13" s="233" t="s">
        <v>183</v>
      </c>
      <c r="C13" s="234"/>
      <c r="D13" s="234"/>
      <c r="E13" s="151">
        <v>27</v>
      </c>
      <c r="F13" s="152">
        <v>324000</v>
      </c>
      <c r="G13" s="152">
        <v>240000</v>
      </c>
      <c r="H13" s="152">
        <v>144000</v>
      </c>
      <c r="I13" s="152">
        <v>60000</v>
      </c>
      <c r="J13" s="152">
        <v>60000</v>
      </c>
      <c r="K13" s="152">
        <v>48000</v>
      </c>
      <c r="L13" s="152">
        <v>30000</v>
      </c>
      <c r="M13" s="152">
        <v>72000</v>
      </c>
      <c r="N13" s="152">
        <v>12000</v>
      </c>
      <c r="O13" s="152"/>
      <c r="P13" s="152"/>
      <c r="Q13" s="152"/>
      <c r="R13" s="148">
        <f t="shared" ref="R13:R21" si="0">SUM(F13:Q13)</f>
        <v>990000</v>
      </c>
      <c r="S13" s="151">
        <v>86</v>
      </c>
      <c r="T13" s="152">
        <v>12000</v>
      </c>
      <c r="U13" s="148">
        <f t="shared" ref="U13:U22" si="1">+T13*S13</f>
        <v>1032000</v>
      </c>
      <c r="V13" s="153"/>
    </row>
    <row r="14" spans="2:22" ht="27" customHeight="1" thickBot="1">
      <c r="B14" s="245" t="s">
        <v>184</v>
      </c>
      <c r="C14" s="246"/>
      <c r="D14" s="246"/>
      <c r="E14" s="154">
        <v>7</v>
      </c>
      <c r="F14" s="155">
        <v>5400</v>
      </c>
      <c r="G14" s="155"/>
      <c r="H14" s="155"/>
      <c r="I14" s="155">
        <v>600</v>
      </c>
      <c r="J14" s="155"/>
      <c r="K14" s="155">
        <v>200</v>
      </c>
      <c r="L14" s="155">
        <v>600</v>
      </c>
      <c r="M14" s="155">
        <v>1000</v>
      </c>
      <c r="N14" s="155"/>
      <c r="O14" s="155"/>
      <c r="P14" s="155">
        <v>400</v>
      </c>
      <c r="Q14" s="155"/>
      <c r="R14" s="156">
        <f t="shared" si="0"/>
        <v>8200</v>
      </c>
      <c r="S14" s="154"/>
      <c r="T14" s="155"/>
      <c r="U14" s="156">
        <f t="shared" si="1"/>
        <v>0</v>
      </c>
      <c r="V14" s="157"/>
    </row>
    <row r="15" spans="2:22" ht="27" customHeight="1">
      <c r="B15" s="247" t="s">
        <v>185</v>
      </c>
      <c r="C15" s="158" t="s">
        <v>0</v>
      </c>
      <c r="D15" s="159"/>
      <c r="E15" s="160">
        <v>1</v>
      </c>
      <c r="F15" s="147">
        <v>70000</v>
      </c>
      <c r="G15" s="147"/>
      <c r="H15" s="147"/>
      <c r="I15" s="147"/>
      <c r="J15" s="147"/>
      <c r="K15" s="147"/>
      <c r="L15" s="147"/>
      <c r="M15" s="147"/>
      <c r="N15" s="147"/>
      <c r="O15" s="147"/>
      <c r="P15" s="147"/>
      <c r="Q15" s="147"/>
      <c r="R15" s="161">
        <f t="shared" si="0"/>
        <v>70000</v>
      </c>
      <c r="S15" s="162">
        <v>1</v>
      </c>
      <c r="T15" s="163">
        <v>70000</v>
      </c>
      <c r="U15" s="161">
        <f t="shared" si="1"/>
        <v>70000</v>
      </c>
      <c r="V15" s="164"/>
    </row>
    <row r="16" spans="2:22" ht="27" customHeight="1">
      <c r="B16" s="248"/>
      <c r="C16" s="165" t="s">
        <v>1</v>
      </c>
      <c r="D16" s="166"/>
      <c r="E16" s="151">
        <v>1</v>
      </c>
      <c r="F16" s="152">
        <v>22000</v>
      </c>
      <c r="G16" s="152"/>
      <c r="H16" s="152"/>
      <c r="I16" s="152"/>
      <c r="J16" s="152"/>
      <c r="K16" s="152">
        <v>22000</v>
      </c>
      <c r="L16" s="152"/>
      <c r="M16" s="152"/>
      <c r="N16" s="152"/>
      <c r="O16" s="152"/>
      <c r="P16" s="152"/>
      <c r="Q16" s="152"/>
      <c r="R16" s="148">
        <f t="shared" si="0"/>
        <v>44000</v>
      </c>
      <c r="S16" s="167">
        <v>2</v>
      </c>
      <c r="T16" s="168">
        <v>22000</v>
      </c>
      <c r="U16" s="148">
        <f t="shared" si="1"/>
        <v>44000</v>
      </c>
      <c r="V16" s="169"/>
    </row>
    <row r="17" spans="2:22" ht="27" customHeight="1">
      <c r="B17" s="248"/>
      <c r="C17" s="165" t="s">
        <v>2</v>
      </c>
      <c r="D17" s="166"/>
      <c r="E17" s="151"/>
      <c r="F17" s="152"/>
      <c r="G17" s="152">
        <v>20000</v>
      </c>
      <c r="H17" s="152">
        <v>20000</v>
      </c>
      <c r="I17" s="152"/>
      <c r="J17" s="152"/>
      <c r="K17" s="152"/>
      <c r="L17" s="152">
        <v>10000</v>
      </c>
      <c r="M17" s="152"/>
      <c r="N17" s="152"/>
      <c r="O17" s="152"/>
      <c r="P17" s="152"/>
      <c r="Q17" s="152"/>
      <c r="R17" s="148">
        <f t="shared" si="0"/>
        <v>50000</v>
      </c>
      <c r="S17" s="167">
        <v>5</v>
      </c>
      <c r="T17" s="168">
        <v>10000</v>
      </c>
      <c r="U17" s="148">
        <f t="shared" si="1"/>
        <v>50000</v>
      </c>
      <c r="V17" s="169"/>
    </row>
    <row r="18" spans="2:22" ht="27" customHeight="1">
      <c r="B18" s="248"/>
      <c r="C18" s="165" t="s">
        <v>3</v>
      </c>
      <c r="D18" s="166"/>
      <c r="E18" s="154">
        <v>1</v>
      </c>
      <c r="F18" s="155">
        <v>17000</v>
      </c>
      <c r="G18" s="155">
        <v>17000</v>
      </c>
      <c r="H18" s="155"/>
      <c r="I18" s="155"/>
      <c r="J18" s="155"/>
      <c r="K18" s="155"/>
      <c r="L18" s="155"/>
      <c r="M18" s="155"/>
      <c r="N18" s="155"/>
      <c r="O18" s="155"/>
      <c r="P18" s="155"/>
      <c r="Q18" s="155"/>
      <c r="R18" s="148">
        <f t="shared" si="0"/>
        <v>34000</v>
      </c>
      <c r="S18" s="170">
        <v>2</v>
      </c>
      <c r="T18" s="171">
        <v>17000</v>
      </c>
      <c r="U18" s="148">
        <f>+T18*S18</f>
        <v>34000</v>
      </c>
      <c r="V18" s="172"/>
    </row>
    <row r="19" spans="2:22" ht="27" customHeight="1" thickBot="1">
      <c r="B19" s="249"/>
      <c r="C19" s="173" t="s">
        <v>186</v>
      </c>
      <c r="D19" s="174"/>
      <c r="E19" s="175">
        <v>3</v>
      </c>
      <c r="F19" s="176">
        <v>30000</v>
      </c>
      <c r="G19" s="176">
        <v>70000</v>
      </c>
      <c r="H19" s="176">
        <v>40000</v>
      </c>
      <c r="I19" s="176">
        <v>30000</v>
      </c>
      <c r="J19" s="176">
        <v>10000</v>
      </c>
      <c r="K19" s="176">
        <v>10000</v>
      </c>
      <c r="L19" s="176"/>
      <c r="M19" s="176">
        <v>10000</v>
      </c>
      <c r="N19" s="176"/>
      <c r="O19" s="176"/>
      <c r="P19" s="176"/>
      <c r="Q19" s="176"/>
      <c r="R19" s="177">
        <f t="shared" si="0"/>
        <v>200000</v>
      </c>
      <c r="S19" s="178">
        <v>21</v>
      </c>
      <c r="T19" s="179">
        <v>10000</v>
      </c>
      <c r="U19" s="177">
        <f>+T19*S19</f>
        <v>210000</v>
      </c>
      <c r="V19" s="180"/>
    </row>
    <row r="20" spans="2:22" ht="27" customHeight="1">
      <c r="B20" s="239" t="s">
        <v>187</v>
      </c>
      <c r="C20" s="240"/>
      <c r="D20" s="240"/>
      <c r="E20" s="160"/>
      <c r="F20" s="147">
        <v>30000</v>
      </c>
      <c r="G20" s="147"/>
      <c r="H20" s="147"/>
      <c r="I20" s="147"/>
      <c r="J20" s="147"/>
      <c r="K20" s="147"/>
      <c r="L20" s="147"/>
      <c r="M20" s="147"/>
      <c r="N20" s="147"/>
      <c r="O20" s="147"/>
      <c r="P20" s="147"/>
      <c r="Q20" s="147"/>
      <c r="R20" s="148">
        <f t="shared" si="0"/>
        <v>30000</v>
      </c>
      <c r="S20" s="181">
        <v>15</v>
      </c>
      <c r="T20" s="182">
        <v>2000</v>
      </c>
      <c r="U20" s="148">
        <f t="shared" si="1"/>
        <v>30000</v>
      </c>
      <c r="V20" s="150"/>
    </row>
    <row r="21" spans="2:22" ht="27" customHeight="1">
      <c r="B21" s="233" t="s">
        <v>188</v>
      </c>
      <c r="C21" s="234"/>
      <c r="D21" s="234"/>
      <c r="E21" s="151"/>
      <c r="F21" s="152"/>
      <c r="G21" s="152"/>
      <c r="H21" s="152"/>
      <c r="I21" s="152"/>
      <c r="J21" s="152"/>
      <c r="K21" s="152"/>
      <c r="L21" s="152"/>
      <c r="M21" s="152"/>
      <c r="N21" s="152"/>
      <c r="O21" s="152"/>
      <c r="P21" s="152"/>
      <c r="Q21" s="152"/>
      <c r="R21" s="148">
        <f t="shared" si="0"/>
        <v>0</v>
      </c>
      <c r="S21" s="151"/>
      <c r="T21" s="183"/>
      <c r="U21" s="148">
        <f t="shared" si="1"/>
        <v>0</v>
      </c>
      <c r="V21" s="153"/>
    </row>
    <row r="22" spans="2:22" ht="27" customHeight="1">
      <c r="B22" s="233" t="s">
        <v>189</v>
      </c>
      <c r="C22" s="234"/>
      <c r="D22" s="234"/>
      <c r="E22" s="151"/>
      <c r="F22" s="152"/>
      <c r="G22" s="152"/>
      <c r="H22" s="152"/>
      <c r="I22" s="152"/>
      <c r="J22" s="152"/>
      <c r="K22" s="152"/>
      <c r="L22" s="152"/>
      <c r="M22" s="152"/>
      <c r="N22" s="152"/>
      <c r="O22" s="152"/>
      <c r="P22" s="152"/>
      <c r="Q22" s="152"/>
      <c r="R22" s="148"/>
      <c r="S22" s="151"/>
      <c r="T22" s="152"/>
      <c r="U22" s="148">
        <f t="shared" si="1"/>
        <v>0</v>
      </c>
      <c r="V22" s="153"/>
    </row>
    <row r="23" spans="2:22" ht="27" customHeight="1" thickBot="1">
      <c r="B23" s="235" t="s">
        <v>190</v>
      </c>
      <c r="C23" s="236"/>
      <c r="D23" s="236"/>
      <c r="E23" s="184">
        <f>SUM(E12:E22)</f>
        <v>49</v>
      </c>
      <c r="F23" s="185">
        <f>SUM(F12:F22)</f>
        <v>516400</v>
      </c>
      <c r="G23" s="185">
        <f t="shared" ref="G23:Q23" si="2">SUM(G12:G22)</f>
        <v>347000</v>
      </c>
      <c r="H23" s="185">
        <f t="shared" si="2"/>
        <v>206000</v>
      </c>
      <c r="I23" s="185">
        <f t="shared" si="2"/>
        <v>90600</v>
      </c>
      <c r="J23" s="185">
        <f t="shared" si="2"/>
        <v>70000</v>
      </c>
      <c r="K23" s="185">
        <f t="shared" si="2"/>
        <v>80200</v>
      </c>
      <c r="L23" s="185">
        <f t="shared" si="2"/>
        <v>40600</v>
      </c>
      <c r="M23" s="185">
        <f t="shared" si="2"/>
        <v>85000</v>
      </c>
      <c r="N23" s="185">
        <f t="shared" si="2"/>
        <v>12000</v>
      </c>
      <c r="O23" s="185">
        <f t="shared" si="2"/>
        <v>0</v>
      </c>
      <c r="P23" s="185">
        <f t="shared" si="2"/>
        <v>400</v>
      </c>
      <c r="Q23" s="185">
        <f t="shared" si="2"/>
        <v>0</v>
      </c>
      <c r="R23" s="186">
        <f>SUM(R12:R22)</f>
        <v>1448200</v>
      </c>
      <c r="S23" s="187"/>
      <c r="T23" s="185"/>
      <c r="U23" s="186">
        <f>SUM(U12:U22)</f>
        <v>1480000</v>
      </c>
      <c r="V23" s="188"/>
    </row>
    <row r="24" spans="2:22" ht="21" customHeight="1"/>
  </sheetData>
  <dataConsolidate/>
  <mergeCells count="11">
    <mergeCell ref="B15:B19"/>
    <mergeCell ref="B20:D20"/>
    <mergeCell ref="B21:D21"/>
    <mergeCell ref="B22:D22"/>
    <mergeCell ref="B23:D23"/>
    <mergeCell ref="B14:D14"/>
    <mergeCell ref="B9:V9"/>
    <mergeCell ref="B10:V10"/>
    <mergeCell ref="B11:D11"/>
    <mergeCell ref="B12:D12"/>
    <mergeCell ref="B13:D13"/>
  </mergeCells>
  <phoneticPr fontId="1" type="noConversion"/>
  <pageMargins left="0.6692913385826772" right="0.39370078740157483" top="1.3779527559055118" bottom="0.19685039370078741" header="0.31496062992125984" footer="0.27559055118110237"/>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6:Y71"/>
  <sheetViews>
    <sheetView topLeftCell="A4" zoomScale="54" zoomScaleNormal="54" workbookViewId="0">
      <selection activeCell="C7" sqref="C7:U7"/>
    </sheetView>
  </sheetViews>
  <sheetFormatPr defaultColWidth="9" defaultRowHeight="19.5"/>
  <cols>
    <col min="1" max="2" width="9" style="1"/>
    <col min="3" max="3" width="5.125" style="1" customWidth="1"/>
    <col min="4" max="4" width="31.625" style="1" customWidth="1"/>
    <col min="5" max="6" width="14" style="1" customWidth="1"/>
    <col min="7" max="7" width="39.625" style="5" customWidth="1"/>
    <col min="8" max="19" width="18.5" style="1" hidden="1" customWidth="1"/>
    <col min="20" max="20" width="21.5" style="1" customWidth="1"/>
    <col min="21" max="21" width="22.375" style="1" customWidth="1"/>
    <col min="22" max="23" width="13.625" style="1" hidden="1" customWidth="1"/>
    <col min="24" max="24" width="14.25" style="1" customWidth="1"/>
    <col min="25" max="25" width="39.5" style="1" customWidth="1"/>
    <col min="26" max="16384" width="9" style="1"/>
  </cols>
  <sheetData>
    <row r="6" spans="3:25" s="4" customFormat="1" ht="36.75" customHeight="1">
      <c r="C6" s="338"/>
      <c r="D6" s="338"/>
      <c r="E6" s="338"/>
      <c r="F6" s="338"/>
      <c r="G6" s="338"/>
      <c r="H6" s="338"/>
      <c r="I6" s="338"/>
      <c r="J6" s="338"/>
      <c r="K6" s="338"/>
      <c r="L6" s="338"/>
      <c r="M6" s="338"/>
      <c r="N6" s="338"/>
      <c r="O6" s="338"/>
      <c r="P6" s="338"/>
      <c r="Q6" s="338"/>
      <c r="R6" s="338"/>
      <c r="S6" s="338"/>
      <c r="T6" s="338"/>
      <c r="U6" s="338"/>
      <c r="V6" s="338"/>
      <c r="W6" s="338"/>
      <c r="X6" s="338"/>
      <c r="Y6" s="338"/>
    </row>
    <row r="7" spans="3:25" s="4" customFormat="1" ht="36.75" customHeight="1" thickBot="1">
      <c r="C7" s="388" t="s">
        <v>192</v>
      </c>
      <c r="D7" s="388"/>
      <c r="E7" s="388"/>
      <c r="F7" s="388"/>
      <c r="G7" s="388"/>
      <c r="H7" s="388"/>
      <c r="I7" s="388"/>
      <c r="J7" s="388"/>
      <c r="K7" s="388"/>
      <c r="L7" s="388"/>
      <c r="M7" s="388"/>
      <c r="N7" s="388"/>
      <c r="O7" s="388"/>
      <c r="P7" s="388"/>
      <c r="Q7" s="388"/>
      <c r="R7" s="388"/>
      <c r="S7" s="388"/>
      <c r="T7" s="388"/>
      <c r="U7" s="388"/>
      <c r="V7" s="211"/>
      <c r="W7" s="211"/>
      <c r="X7" s="211"/>
      <c r="Y7" s="211"/>
    </row>
    <row r="8" spans="3:25" s="191" customFormat="1" ht="61.5" customHeight="1" thickBot="1">
      <c r="C8" s="339" t="s">
        <v>154</v>
      </c>
      <c r="D8" s="340"/>
      <c r="E8" s="192" t="s">
        <v>155</v>
      </c>
      <c r="F8" s="209" t="s">
        <v>156</v>
      </c>
      <c r="G8" s="214" t="s">
        <v>157</v>
      </c>
      <c r="H8" s="194" t="s">
        <v>158</v>
      </c>
      <c r="I8" s="72" t="s">
        <v>159</v>
      </c>
      <c r="J8" s="72" t="s">
        <v>160</v>
      </c>
      <c r="K8" s="72" t="s">
        <v>161</v>
      </c>
      <c r="L8" s="72" t="s">
        <v>162</v>
      </c>
      <c r="M8" s="72" t="s">
        <v>163</v>
      </c>
      <c r="N8" s="72" t="s">
        <v>164</v>
      </c>
      <c r="O8" s="72" t="s">
        <v>165</v>
      </c>
      <c r="P8" s="72" t="s">
        <v>166</v>
      </c>
      <c r="Q8" s="72" t="s">
        <v>167</v>
      </c>
      <c r="R8" s="72" t="s">
        <v>152</v>
      </c>
      <c r="S8" s="72" t="s">
        <v>168</v>
      </c>
      <c r="T8" s="193" t="s">
        <v>169</v>
      </c>
      <c r="U8" s="72" t="s">
        <v>170</v>
      </c>
      <c r="V8" s="73" t="s">
        <v>171</v>
      </c>
      <c r="W8" s="74" t="s">
        <v>172</v>
      </c>
      <c r="X8" s="339" t="s">
        <v>173</v>
      </c>
      <c r="Y8" s="341"/>
    </row>
    <row r="9" spans="3:25" ht="51" customHeight="1">
      <c r="C9" s="389" t="s">
        <v>51</v>
      </c>
      <c r="D9" s="390"/>
      <c r="E9" s="197" t="s">
        <v>27</v>
      </c>
      <c r="F9" s="199" t="s">
        <v>35</v>
      </c>
      <c r="G9" s="210" t="s">
        <v>52</v>
      </c>
      <c r="H9" s="52">
        <v>175000</v>
      </c>
      <c r="I9" s="52">
        <v>0</v>
      </c>
      <c r="J9" s="52"/>
      <c r="K9" s="79"/>
      <c r="L9" s="79"/>
      <c r="M9" s="79"/>
      <c r="N9" s="79"/>
      <c r="O9" s="79"/>
      <c r="P9" s="79"/>
      <c r="Q9" s="79"/>
      <c r="R9" s="79"/>
      <c r="S9" s="79"/>
      <c r="T9" s="212">
        <f t="shared" ref="T9:T52" si="0">SUM(H9:S9)</f>
        <v>175000</v>
      </c>
      <c r="U9" s="212">
        <v>175000</v>
      </c>
      <c r="V9" s="213"/>
      <c r="W9" s="117"/>
      <c r="X9" s="391" t="s">
        <v>113</v>
      </c>
      <c r="Y9" s="392"/>
    </row>
    <row r="10" spans="3:25" ht="51" customHeight="1" thickBot="1">
      <c r="C10" s="353" t="s">
        <v>53</v>
      </c>
      <c r="D10" s="354"/>
      <c r="E10" s="196" t="s">
        <v>90</v>
      </c>
      <c r="F10" s="203" t="s">
        <v>93</v>
      </c>
      <c r="G10" s="6" t="s">
        <v>54</v>
      </c>
      <c r="H10" s="52">
        <v>50000</v>
      </c>
      <c r="I10" s="52">
        <v>0</v>
      </c>
      <c r="J10" s="52"/>
      <c r="K10" s="79"/>
      <c r="L10" s="79"/>
      <c r="M10" s="79"/>
      <c r="N10" s="79"/>
      <c r="O10" s="79"/>
      <c r="P10" s="79"/>
      <c r="Q10" s="79"/>
      <c r="R10" s="79"/>
      <c r="S10" s="79"/>
      <c r="T10" s="80">
        <f t="shared" si="0"/>
        <v>50000</v>
      </c>
      <c r="U10" s="80">
        <v>50000</v>
      </c>
      <c r="V10" s="81"/>
      <c r="W10" s="82"/>
      <c r="X10" s="347" t="s">
        <v>114</v>
      </c>
      <c r="Y10" s="348"/>
    </row>
    <row r="11" spans="3:25" ht="24.75" customHeight="1">
      <c r="C11" s="258" t="s">
        <v>55</v>
      </c>
      <c r="D11" s="259"/>
      <c r="E11" s="264" t="s">
        <v>20</v>
      </c>
      <c r="F11" s="349" t="s">
        <v>32</v>
      </c>
      <c r="G11" s="7" t="s">
        <v>4</v>
      </c>
      <c r="H11" s="51"/>
      <c r="I11" s="51"/>
      <c r="J11" s="51"/>
      <c r="K11" s="75"/>
      <c r="L11" s="75"/>
      <c r="M11" s="75"/>
      <c r="N11" s="75"/>
      <c r="O11" s="75"/>
      <c r="P11" s="75"/>
      <c r="Q11" s="75"/>
      <c r="R11" s="75"/>
      <c r="S11" s="75"/>
      <c r="T11" s="83">
        <f t="shared" si="0"/>
        <v>0</v>
      </c>
      <c r="U11" s="83">
        <v>40000</v>
      </c>
      <c r="V11" s="75"/>
      <c r="W11" s="78"/>
      <c r="X11" s="250" t="s">
        <v>115</v>
      </c>
      <c r="Y11" s="251"/>
    </row>
    <row r="12" spans="3:25" ht="24.75" customHeight="1" thickBot="1">
      <c r="C12" s="262"/>
      <c r="D12" s="263"/>
      <c r="E12" s="266"/>
      <c r="F12" s="350"/>
      <c r="G12" s="6" t="s">
        <v>5</v>
      </c>
      <c r="H12" s="53"/>
      <c r="I12" s="53">
        <v>10000</v>
      </c>
      <c r="J12" s="53"/>
      <c r="K12" s="84"/>
      <c r="L12" s="84"/>
      <c r="M12" s="84"/>
      <c r="N12" s="84"/>
      <c r="O12" s="84"/>
      <c r="P12" s="84"/>
      <c r="Q12" s="84"/>
      <c r="R12" s="84"/>
      <c r="S12" s="84"/>
      <c r="T12" s="85">
        <f t="shared" si="0"/>
        <v>10000</v>
      </c>
      <c r="U12" s="85">
        <v>10000</v>
      </c>
      <c r="V12" s="84"/>
      <c r="W12" s="86"/>
      <c r="X12" s="254"/>
      <c r="Y12" s="255"/>
    </row>
    <row r="13" spans="3:25" ht="51" customHeight="1" thickBot="1">
      <c r="C13" s="355" t="s">
        <v>87</v>
      </c>
      <c r="D13" s="356"/>
      <c r="E13" s="205" t="s">
        <v>89</v>
      </c>
      <c r="F13" s="206" t="s">
        <v>138</v>
      </c>
      <c r="G13" s="202" t="s">
        <v>42</v>
      </c>
      <c r="H13" s="54"/>
      <c r="I13" s="54">
        <v>5605</v>
      </c>
      <c r="J13" s="54"/>
      <c r="K13" s="87"/>
      <c r="L13" s="87"/>
      <c r="M13" s="87"/>
      <c r="N13" s="87"/>
      <c r="O13" s="87"/>
      <c r="P13" s="87"/>
      <c r="Q13" s="87"/>
      <c r="R13" s="87"/>
      <c r="S13" s="87"/>
      <c r="T13" s="88">
        <f t="shared" si="0"/>
        <v>5605</v>
      </c>
      <c r="U13" s="88">
        <v>10000</v>
      </c>
      <c r="V13" s="87"/>
      <c r="W13" s="89"/>
      <c r="X13" s="343" t="s">
        <v>116</v>
      </c>
      <c r="Y13" s="344"/>
    </row>
    <row r="14" spans="3:25" ht="25.5" customHeight="1">
      <c r="C14" s="258" t="s">
        <v>56</v>
      </c>
      <c r="D14" s="259"/>
      <c r="E14" s="291" t="s">
        <v>92</v>
      </c>
      <c r="F14" s="284" t="s">
        <v>21</v>
      </c>
      <c r="G14" s="7" t="s">
        <v>102</v>
      </c>
      <c r="H14" s="55">
        <v>16838</v>
      </c>
      <c r="I14" s="55">
        <v>738</v>
      </c>
      <c r="J14" s="55">
        <v>25148</v>
      </c>
      <c r="K14" s="90">
        <v>22588</v>
      </c>
      <c r="L14" s="90">
        <v>738</v>
      </c>
      <c r="M14" s="90">
        <v>22498</v>
      </c>
      <c r="N14" s="90">
        <v>22058</v>
      </c>
      <c r="O14" s="90">
        <v>17738</v>
      </c>
      <c r="P14" s="90"/>
      <c r="Q14" s="90"/>
      <c r="R14" s="90"/>
      <c r="S14" s="90"/>
      <c r="T14" s="91">
        <f t="shared" si="0"/>
        <v>128344</v>
      </c>
      <c r="U14" s="91">
        <v>182000</v>
      </c>
      <c r="V14" s="90"/>
      <c r="W14" s="78"/>
      <c r="X14" s="322" t="s">
        <v>125</v>
      </c>
      <c r="Y14" s="323"/>
    </row>
    <row r="15" spans="3:25" ht="25.5" customHeight="1">
      <c r="C15" s="260"/>
      <c r="D15" s="261"/>
      <c r="E15" s="265"/>
      <c r="F15" s="268"/>
      <c r="G15" s="8" t="s">
        <v>6</v>
      </c>
      <c r="H15" s="56"/>
      <c r="I15" s="56"/>
      <c r="J15" s="56"/>
      <c r="K15" s="92"/>
      <c r="L15" s="92"/>
      <c r="M15" s="92"/>
      <c r="N15" s="92"/>
      <c r="O15" s="92"/>
      <c r="P15" s="92"/>
      <c r="Q15" s="92"/>
      <c r="R15" s="92"/>
      <c r="S15" s="92"/>
      <c r="T15" s="93">
        <f t="shared" si="0"/>
        <v>0</v>
      </c>
      <c r="U15" s="93">
        <v>28000</v>
      </c>
      <c r="V15" s="92"/>
      <c r="W15" s="82"/>
      <c r="X15" s="324"/>
      <c r="Y15" s="325"/>
    </row>
    <row r="16" spans="3:25" ht="25.5" customHeight="1" thickBot="1">
      <c r="C16" s="262"/>
      <c r="D16" s="263"/>
      <c r="E16" s="320"/>
      <c r="F16" s="321"/>
      <c r="G16" s="6" t="s">
        <v>103</v>
      </c>
      <c r="H16" s="57"/>
      <c r="I16" s="57"/>
      <c r="J16" s="68">
        <v>10030</v>
      </c>
      <c r="K16" s="94"/>
      <c r="L16" s="94"/>
      <c r="M16" s="94"/>
      <c r="N16" s="94"/>
      <c r="O16" s="94"/>
      <c r="P16" s="94"/>
      <c r="Q16" s="94"/>
      <c r="R16" s="94"/>
      <c r="S16" s="94"/>
      <c r="T16" s="95">
        <f t="shared" si="0"/>
        <v>10030</v>
      </c>
      <c r="U16" s="95">
        <v>10000</v>
      </c>
      <c r="V16" s="94"/>
      <c r="W16" s="86"/>
      <c r="X16" s="326"/>
      <c r="Y16" s="327"/>
    </row>
    <row r="17" spans="3:25" ht="25.5" customHeight="1">
      <c r="C17" s="258" t="s">
        <v>57</v>
      </c>
      <c r="D17" s="259"/>
      <c r="E17" s="264" t="s">
        <v>22</v>
      </c>
      <c r="F17" s="267" t="s">
        <v>23</v>
      </c>
      <c r="G17" s="7" t="s">
        <v>7</v>
      </c>
      <c r="H17" s="51"/>
      <c r="I17" s="51">
        <v>5910</v>
      </c>
      <c r="J17" s="51"/>
      <c r="K17" s="75"/>
      <c r="L17" s="75"/>
      <c r="M17" s="75"/>
      <c r="N17" s="75"/>
      <c r="O17" s="75"/>
      <c r="P17" s="75"/>
      <c r="Q17" s="75"/>
      <c r="R17" s="75"/>
      <c r="S17" s="75"/>
      <c r="T17" s="83">
        <f t="shared" si="0"/>
        <v>5910</v>
      </c>
      <c r="U17" s="83">
        <v>10000</v>
      </c>
      <c r="V17" s="75"/>
      <c r="W17" s="78"/>
      <c r="X17" s="250" t="s">
        <v>117</v>
      </c>
      <c r="Y17" s="251"/>
    </row>
    <row r="18" spans="3:25" ht="25.5" customHeight="1">
      <c r="C18" s="260"/>
      <c r="D18" s="261"/>
      <c r="E18" s="265"/>
      <c r="F18" s="268"/>
      <c r="G18" s="8" t="s">
        <v>104</v>
      </c>
      <c r="H18" s="58"/>
      <c r="I18" s="58"/>
      <c r="J18" s="58"/>
      <c r="K18" s="96"/>
      <c r="L18" s="96">
        <v>21681</v>
      </c>
      <c r="M18" s="96"/>
      <c r="N18" s="96"/>
      <c r="O18" s="96"/>
      <c r="P18" s="96"/>
      <c r="Q18" s="96"/>
      <c r="R18" s="96"/>
      <c r="S18" s="96"/>
      <c r="T18" s="97">
        <f t="shared" si="0"/>
        <v>21681</v>
      </c>
      <c r="U18" s="97">
        <v>25000</v>
      </c>
      <c r="V18" s="96"/>
      <c r="W18" s="82"/>
      <c r="X18" s="252"/>
      <c r="Y18" s="253"/>
    </row>
    <row r="19" spans="3:25" ht="25.5" customHeight="1" thickBot="1">
      <c r="C19" s="262"/>
      <c r="D19" s="263"/>
      <c r="E19" s="266"/>
      <c r="F19" s="269"/>
      <c r="G19" s="6" t="s">
        <v>8</v>
      </c>
      <c r="H19" s="53"/>
      <c r="I19" s="53"/>
      <c r="J19" s="53"/>
      <c r="K19" s="84"/>
      <c r="L19" s="84"/>
      <c r="M19" s="84"/>
      <c r="N19" s="84"/>
      <c r="O19" s="84"/>
      <c r="P19" s="84">
        <v>32950</v>
      </c>
      <c r="Q19" s="84"/>
      <c r="R19" s="84"/>
      <c r="S19" s="84"/>
      <c r="T19" s="85">
        <f t="shared" si="0"/>
        <v>32950</v>
      </c>
      <c r="U19" s="85">
        <v>35000</v>
      </c>
      <c r="V19" s="84"/>
      <c r="W19" s="86"/>
      <c r="X19" s="254"/>
      <c r="Y19" s="255"/>
    </row>
    <row r="20" spans="3:25" ht="51" customHeight="1" thickBot="1">
      <c r="C20" s="270" t="s">
        <v>94</v>
      </c>
      <c r="D20" s="271"/>
      <c r="E20" s="205" t="s">
        <v>33</v>
      </c>
      <c r="F20" s="206" t="s">
        <v>34</v>
      </c>
      <c r="G20" s="201" t="s">
        <v>58</v>
      </c>
      <c r="H20" s="59"/>
      <c r="I20" s="59"/>
      <c r="J20" s="59"/>
      <c r="K20" s="98"/>
      <c r="L20" s="98"/>
      <c r="M20" s="98"/>
      <c r="N20" s="98">
        <v>4725</v>
      </c>
      <c r="O20" s="98"/>
      <c r="P20" s="98"/>
      <c r="Q20" s="98"/>
      <c r="R20" s="98"/>
      <c r="S20" s="98"/>
      <c r="T20" s="99">
        <f t="shared" si="0"/>
        <v>4725</v>
      </c>
      <c r="U20" s="99">
        <v>5000</v>
      </c>
      <c r="V20" s="98"/>
      <c r="W20" s="100"/>
      <c r="X20" s="256" t="s">
        <v>118</v>
      </c>
      <c r="Y20" s="257"/>
    </row>
    <row r="21" spans="3:25" ht="33.75" customHeight="1">
      <c r="C21" s="272" t="s">
        <v>59</v>
      </c>
      <c r="D21" s="273"/>
      <c r="E21" s="276" t="s">
        <v>111</v>
      </c>
      <c r="F21" s="278" t="s">
        <v>37</v>
      </c>
      <c r="G21" s="7" t="s">
        <v>60</v>
      </c>
      <c r="H21" s="51"/>
      <c r="I21" s="51"/>
      <c r="J21" s="51"/>
      <c r="K21" s="75">
        <v>14676</v>
      </c>
      <c r="L21" s="75"/>
      <c r="M21" s="75"/>
      <c r="N21" s="75"/>
      <c r="O21" s="75"/>
      <c r="P21" s="75"/>
      <c r="Q21" s="75"/>
      <c r="R21" s="75"/>
      <c r="S21" s="75"/>
      <c r="T21" s="83">
        <f t="shared" si="0"/>
        <v>14676</v>
      </c>
      <c r="U21" s="83">
        <v>7500</v>
      </c>
      <c r="V21" s="75"/>
      <c r="W21" s="78"/>
      <c r="X21" s="331" t="s">
        <v>119</v>
      </c>
      <c r="Y21" s="286"/>
    </row>
    <row r="22" spans="3:25" ht="33.75" customHeight="1" thickBot="1">
      <c r="C22" s="274"/>
      <c r="D22" s="275"/>
      <c r="E22" s="277"/>
      <c r="F22" s="279"/>
      <c r="G22" s="6" t="s">
        <v>61</v>
      </c>
      <c r="H22" s="53"/>
      <c r="I22" s="53"/>
      <c r="J22" s="53"/>
      <c r="K22" s="84"/>
      <c r="L22" s="84"/>
      <c r="M22" s="84"/>
      <c r="N22" s="84"/>
      <c r="O22" s="84">
        <v>9805</v>
      </c>
      <c r="P22" s="84"/>
      <c r="Q22" s="84"/>
      <c r="R22" s="84"/>
      <c r="S22" s="84"/>
      <c r="T22" s="85">
        <f t="shared" si="0"/>
        <v>9805</v>
      </c>
      <c r="U22" s="85">
        <v>7500</v>
      </c>
      <c r="V22" s="84"/>
      <c r="W22" s="86"/>
      <c r="X22" s="289"/>
      <c r="Y22" s="290"/>
    </row>
    <row r="23" spans="3:25" ht="51" customHeight="1" thickBot="1">
      <c r="C23" s="280" t="s">
        <v>62</v>
      </c>
      <c r="D23" s="281"/>
      <c r="E23" s="205" t="s">
        <v>19</v>
      </c>
      <c r="F23" s="206" t="s">
        <v>40</v>
      </c>
      <c r="G23" s="9" t="s">
        <v>63</v>
      </c>
      <c r="H23" s="54"/>
      <c r="I23" s="54"/>
      <c r="J23" s="54"/>
      <c r="K23" s="87"/>
      <c r="L23" s="87"/>
      <c r="M23" s="87"/>
      <c r="N23" s="87"/>
      <c r="O23" s="87"/>
      <c r="P23" s="87"/>
      <c r="Q23" s="87"/>
      <c r="R23" s="87"/>
      <c r="S23" s="87"/>
      <c r="T23" s="101">
        <f t="shared" si="0"/>
        <v>0</v>
      </c>
      <c r="U23" s="101">
        <v>15000</v>
      </c>
      <c r="V23" s="87"/>
      <c r="W23" s="89"/>
      <c r="X23" s="256" t="s">
        <v>120</v>
      </c>
      <c r="Y23" s="332"/>
    </row>
    <row r="24" spans="3:25" ht="23.25" customHeight="1">
      <c r="C24" s="272" t="s">
        <v>64</v>
      </c>
      <c r="D24" s="273"/>
      <c r="E24" s="291" t="s">
        <v>25</v>
      </c>
      <c r="F24" s="284" t="s">
        <v>26</v>
      </c>
      <c r="G24" s="10" t="s">
        <v>65</v>
      </c>
      <c r="H24" s="51">
        <v>10450</v>
      </c>
      <c r="I24" s="51">
        <v>0</v>
      </c>
      <c r="J24" s="51"/>
      <c r="K24" s="75"/>
      <c r="L24" s="75"/>
      <c r="M24" s="75"/>
      <c r="N24" s="75"/>
      <c r="O24" s="75"/>
      <c r="P24" s="75"/>
      <c r="Q24" s="75"/>
      <c r="R24" s="75"/>
      <c r="S24" s="75"/>
      <c r="T24" s="83">
        <f t="shared" si="0"/>
        <v>10450</v>
      </c>
      <c r="U24" s="83">
        <v>11000</v>
      </c>
      <c r="V24" s="102">
        <f>+U24-T24</f>
        <v>550</v>
      </c>
      <c r="W24" s="103">
        <f>+T24/U24</f>
        <v>0.95</v>
      </c>
      <c r="X24" s="285" t="s">
        <v>121</v>
      </c>
      <c r="Y24" s="286"/>
    </row>
    <row r="25" spans="3:25" ht="23.25" customHeight="1">
      <c r="C25" s="282"/>
      <c r="D25" s="283"/>
      <c r="E25" s="265"/>
      <c r="F25" s="268"/>
      <c r="G25" s="11" t="s">
        <v>43</v>
      </c>
      <c r="H25" s="60"/>
      <c r="I25" s="60"/>
      <c r="J25" s="60"/>
      <c r="K25" s="104">
        <v>7000</v>
      </c>
      <c r="L25" s="104"/>
      <c r="M25" s="104"/>
      <c r="N25" s="104"/>
      <c r="O25" s="104"/>
      <c r="P25" s="104"/>
      <c r="Q25" s="104"/>
      <c r="R25" s="104"/>
      <c r="S25" s="104"/>
      <c r="T25" s="105">
        <f t="shared" si="0"/>
        <v>7000</v>
      </c>
      <c r="U25" s="105">
        <v>6000</v>
      </c>
      <c r="V25" s="104"/>
      <c r="W25" s="106"/>
      <c r="X25" s="287"/>
      <c r="Y25" s="288"/>
    </row>
    <row r="26" spans="3:25" ht="23.25" customHeight="1">
      <c r="C26" s="282"/>
      <c r="D26" s="283"/>
      <c r="E26" s="265"/>
      <c r="F26" s="268"/>
      <c r="G26" s="11" t="s">
        <v>14</v>
      </c>
      <c r="H26" s="60"/>
      <c r="I26" s="60"/>
      <c r="J26" s="60"/>
      <c r="K26" s="104"/>
      <c r="L26" s="104"/>
      <c r="M26" s="104"/>
      <c r="N26" s="104"/>
      <c r="O26" s="104"/>
      <c r="P26" s="104"/>
      <c r="Q26" s="104"/>
      <c r="R26" s="104"/>
      <c r="S26" s="104"/>
      <c r="T26" s="105">
        <f t="shared" si="0"/>
        <v>0</v>
      </c>
      <c r="U26" s="105">
        <v>13000</v>
      </c>
      <c r="V26" s="104"/>
      <c r="W26" s="106"/>
      <c r="X26" s="287"/>
      <c r="Y26" s="288"/>
    </row>
    <row r="27" spans="3:25" ht="23.25" customHeight="1" thickBot="1">
      <c r="C27" s="274"/>
      <c r="D27" s="275"/>
      <c r="E27" s="266"/>
      <c r="F27" s="269"/>
      <c r="G27" s="12" t="s">
        <v>66</v>
      </c>
      <c r="H27" s="53"/>
      <c r="I27" s="53"/>
      <c r="J27" s="53"/>
      <c r="K27" s="84"/>
      <c r="L27" s="84"/>
      <c r="M27" s="84">
        <v>20000</v>
      </c>
      <c r="N27" s="84"/>
      <c r="O27" s="84"/>
      <c r="P27" s="84"/>
      <c r="Q27" s="84"/>
      <c r="R27" s="84"/>
      <c r="S27" s="84"/>
      <c r="T27" s="85">
        <f t="shared" si="0"/>
        <v>20000</v>
      </c>
      <c r="U27" s="85">
        <v>20000</v>
      </c>
      <c r="V27" s="84"/>
      <c r="W27" s="86"/>
      <c r="X27" s="289"/>
      <c r="Y27" s="290"/>
    </row>
    <row r="28" spans="3:25" ht="51" customHeight="1" thickBot="1">
      <c r="C28" s="270" t="s">
        <v>67</v>
      </c>
      <c r="D28" s="271"/>
      <c r="E28" s="27" t="s">
        <v>98</v>
      </c>
      <c r="F28" s="28" t="s">
        <v>31</v>
      </c>
      <c r="G28" s="207" t="s">
        <v>44</v>
      </c>
      <c r="H28" s="54">
        <v>16000</v>
      </c>
      <c r="I28" s="54">
        <v>0</v>
      </c>
      <c r="J28" s="54"/>
      <c r="K28" s="87"/>
      <c r="L28" s="87"/>
      <c r="M28" s="87"/>
      <c r="N28" s="87"/>
      <c r="O28" s="87"/>
      <c r="P28" s="87"/>
      <c r="Q28" s="87"/>
      <c r="R28" s="87"/>
      <c r="S28" s="87"/>
      <c r="T28" s="101">
        <f t="shared" si="0"/>
        <v>16000</v>
      </c>
      <c r="U28" s="101">
        <v>22000</v>
      </c>
      <c r="V28" s="87"/>
      <c r="W28" s="89"/>
      <c r="X28" s="256" t="s">
        <v>122</v>
      </c>
      <c r="Y28" s="257"/>
    </row>
    <row r="29" spans="3:25" ht="27.75" customHeight="1">
      <c r="C29" s="272" t="s">
        <v>68</v>
      </c>
      <c r="D29" s="273"/>
      <c r="E29" s="291" t="s">
        <v>36</v>
      </c>
      <c r="F29" s="284" t="s">
        <v>137</v>
      </c>
      <c r="G29" s="7" t="s">
        <v>45</v>
      </c>
      <c r="H29" s="61"/>
      <c r="I29" s="51"/>
      <c r="J29" s="61"/>
      <c r="K29" s="107"/>
      <c r="L29" s="107"/>
      <c r="M29" s="107"/>
      <c r="N29" s="107"/>
      <c r="O29" s="107"/>
      <c r="P29" s="107">
        <v>10000</v>
      </c>
      <c r="Q29" s="107"/>
      <c r="R29" s="107"/>
      <c r="S29" s="107"/>
      <c r="T29" s="83">
        <f t="shared" si="0"/>
        <v>10000</v>
      </c>
      <c r="U29" s="83">
        <v>5000</v>
      </c>
      <c r="V29" s="75"/>
      <c r="W29" s="78"/>
      <c r="X29" s="285" t="s">
        <v>123</v>
      </c>
      <c r="Y29" s="317"/>
    </row>
    <row r="30" spans="3:25" ht="27.75" customHeight="1" thickBot="1">
      <c r="C30" s="274"/>
      <c r="D30" s="275"/>
      <c r="E30" s="265"/>
      <c r="F30" s="268"/>
      <c r="G30" s="6" t="s">
        <v>69</v>
      </c>
      <c r="H30" s="62"/>
      <c r="I30" s="53"/>
      <c r="J30" s="62"/>
      <c r="K30" s="108"/>
      <c r="L30" s="108"/>
      <c r="M30" s="108"/>
      <c r="N30" s="108"/>
      <c r="O30" s="108"/>
      <c r="P30" s="108"/>
      <c r="Q30" s="108"/>
      <c r="R30" s="108"/>
      <c r="S30" s="108"/>
      <c r="T30" s="85">
        <f t="shared" si="0"/>
        <v>0</v>
      </c>
      <c r="U30" s="85">
        <v>5000</v>
      </c>
      <c r="V30" s="84"/>
      <c r="W30" s="86"/>
      <c r="X30" s="318"/>
      <c r="Y30" s="319"/>
    </row>
    <row r="31" spans="3:25" ht="51" customHeight="1" thickBot="1">
      <c r="C31" s="270" t="s">
        <v>95</v>
      </c>
      <c r="D31" s="271"/>
      <c r="E31" s="27" t="s">
        <v>72</v>
      </c>
      <c r="F31" s="28" t="s">
        <v>38</v>
      </c>
      <c r="G31" s="202" t="s">
        <v>70</v>
      </c>
      <c r="H31" s="63"/>
      <c r="I31" s="64"/>
      <c r="J31" s="63"/>
      <c r="K31" s="109"/>
      <c r="L31" s="109"/>
      <c r="M31" s="109"/>
      <c r="N31" s="109"/>
      <c r="O31" s="109"/>
      <c r="P31" s="109"/>
      <c r="Q31" s="109"/>
      <c r="R31" s="109"/>
      <c r="S31" s="109"/>
      <c r="T31" s="88">
        <f t="shared" si="0"/>
        <v>0</v>
      </c>
      <c r="U31" s="88">
        <v>39000</v>
      </c>
      <c r="V31" s="110"/>
      <c r="W31" s="111"/>
      <c r="X31" s="256" t="s">
        <v>124</v>
      </c>
      <c r="Y31" s="257"/>
    </row>
    <row r="32" spans="3:25" ht="24.75" customHeight="1">
      <c r="C32" s="258" t="s">
        <v>46</v>
      </c>
      <c r="D32" s="259"/>
      <c r="E32" s="294" t="s">
        <v>41</v>
      </c>
      <c r="F32" s="333" t="s">
        <v>39</v>
      </c>
      <c r="G32" s="7" t="s">
        <v>9</v>
      </c>
      <c r="H32" s="61"/>
      <c r="I32" s="51"/>
      <c r="J32" s="61"/>
      <c r="K32" s="107">
        <v>2000</v>
      </c>
      <c r="L32" s="107">
        <v>1000</v>
      </c>
      <c r="M32" s="107"/>
      <c r="N32" s="107">
        <v>2000</v>
      </c>
      <c r="O32" s="107">
        <v>1000</v>
      </c>
      <c r="P32" s="107">
        <v>1000</v>
      </c>
      <c r="Q32" s="107"/>
      <c r="R32" s="107"/>
      <c r="S32" s="107"/>
      <c r="T32" s="83">
        <f t="shared" si="0"/>
        <v>7000</v>
      </c>
      <c r="U32" s="83">
        <v>12000</v>
      </c>
      <c r="V32" s="75"/>
      <c r="W32" s="78"/>
      <c r="X32" s="285" t="s">
        <v>135</v>
      </c>
      <c r="Y32" s="317"/>
    </row>
    <row r="33" spans="3:25" ht="24.75" customHeight="1">
      <c r="C33" s="260"/>
      <c r="D33" s="261"/>
      <c r="E33" s="295"/>
      <c r="F33" s="334"/>
      <c r="G33" s="8" t="s">
        <v>10</v>
      </c>
      <c r="H33" s="65"/>
      <c r="I33" s="58">
        <v>960</v>
      </c>
      <c r="J33" s="65">
        <v>510</v>
      </c>
      <c r="K33" s="112"/>
      <c r="L33" s="112"/>
      <c r="M33" s="112"/>
      <c r="N33" s="112"/>
      <c r="O33" s="112">
        <v>2025</v>
      </c>
      <c r="P33" s="112"/>
      <c r="Q33" s="112"/>
      <c r="R33" s="112"/>
      <c r="S33" s="112"/>
      <c r="T33" s="97">
        <f t="shared" si="0"/>
        <v>3495</v>
      </c>
      <c r="U33" s="97">
        <v>8000</v>
      </c>
      <c r="V33" s="96"/>
      <c r="W33" s="82"/>
      <c r="X33" s="336"/>
      <c r="Y33" s="337"/>
    </row>
    <row r="34" spans="3:25" ht="24.75" customHeight="1" thickBot="1">
      <c r="C34" s="262"/>
      <c r="D34" s="263"/>
      <c r="E34" s="296"/>
      <c r="F34" s="335"/>
      <c r="G34" s="6" t="s">
        <v>11</v>
      </c>
      <c r="H34" s="62">
        <v>12700</v>
      </c>
      <c r="I34" s="53">
        <v>1000</v>
      </c>
      <c r="J34" s="62"/>
      <c r="K34" s="108">
        <v>6030</v>
      </c>
      <c r="L34" s="108"/>
      <c r="M34" s="108"/>
      <c r="N34" s="108"/>
      <c r="O34" s="108"/>
      <c r="P34" s="108">
        <v>7000</v>
      </c>
      <c r="Q34" s="108"/>
      <c r="R34" s="108"/>
      <c r="S34" s="108"/>
      <c r="T34" s="85">
        <f t="shared" si="0"/>
        <v>26730</v>
      </c>
      <c r="U34" s="85">
        <v>65000</v>
      </c>
      <c r="V34" s="84"/>
      <c r="W34" s="86"/>
      <c r="X34" s="318"/>
      <c r="Y34" s="319"/>
    </row>
    <row r="35" spans="3:25" ht="51" customHeight="1" thickBot="1">
      <c r="C35" s="270" t="s">
        <v>47</v>
      </c>
      <c r="D35" s="271"/>
      <c r="E35" s="27" t="s">
        <v>88</v>
      </c>
      <c r="F35" s="28" t="s">
        <v>112</v>
      </c>
      <c r="G35" s="190" t="s">
        <v>16</v>
      </c>
      <c r="H35" s="66"/>
      <c r="I35" s="66"/>
      <c r="J35" s="66"/>
      <c r="K35" s="113"/>
      <c r="L35" s="113"/>
      <c r="M35" s="113"/>
      <c r="N35" s="113">
        <v>22896</v>
      </c>
      <c r="O35" s="113"/>
      <c r="P35" s="113"/>
      <c r="Q35" s="113"/>
      <c r="R35" s="113"/>
      <c r="S35" s="113"/>
      <c r="T35" s="114">
        <f t="shared" si="0"/>
        <v>22896</v>
      </c>
      <c r="U35" s="114">
        <v>23000</v>
      </c>
      <c r="V35" s="113"/>
      <c r="W35" s="115"/>
      <c r="X35" s="256" t="s">
        <v>136</v>
      </c>
      <c r="Y35" s="257"/>
    </row>
    <row r="36" spans="3:25" ht="51" customHeight="1" thickBot="1">
      <c r="C36" s="270" t="s">
        <v>71</v>
      </c>
      <c r="D36" s="271"/>
      <c r="E36" s="27" t="s">
        <v>72</v>
      </c>
      <c r="F36" s="28" t="s">
        <v>99</v>
      </c>
      <c r="G36" s="13" t="s">
        <v>73</v>
      </c>
      <c r="H36" s="52"/>
      <c r="I36" s="52"/>
      <c r="J36" s="52">
        <v>8150</v>
      </c>
      <c r="K36" s="79"/>
      <c r="L36" s="79"/>
      <c r="M36" s="79"/>
      <c r="N36" s="79"/>
      <c r="O36" s="79"/>
      <c r="P36" s="79"/>
      <c r="Q36" s="79"/>
      <c r="R36" s="79"/>
      <c r="S36" s="79"/>
      <c r="T36" s="116">
        <f t="shared" si="0"/>
        <v>8150</v>
      </c>
      <c r="U36" s="116">
        <v>13000</v>
      </c>
      <c r="V36" s="79"/>
      <c r="W36" s="117"/>
      <c r="X36" s="315" t="s">
        <v>126</v>
      </c>
      <c r="Y36" s="316"/>
    </row>
    <row r="37" spans="3:25" ht="28.5" customHeight="1">
      <c r="C37" s="258" t="s">
        <v>74</v>
      </c>
      <c r="D37" s="259"/>
      <c r="E37" s="265" t="s">
        <v>100</v>
      </c>
      <c r="F37" s="268" t="s">
        <v>19</v>
      </c>
      <c r="G37" s="7" t="s">
        <v>105</v>
      </c>
      <c r="H37" s="51"/>
      <c r="I37" s="51"/>
      <c r="J37" s="51"/>
      <c r="K37" s="75"/>
      <c r="L37" s="75"/>
      <c r="M37" s="75"/>
      <c r="N37" s="75"/>
      <c r="O37" s="75"/>
      <c r="P37" s="75"/>
      <c r="Q37" s="75"/>
      <c r="R37" s="75"/>
      <c r="S37" s="75"/>
      <c r="T37" s="83">
        <f t="shared" si="0"/>
        <v>0</v>
      </c>
      <c r="U37" s="83">
        <v>13000</v>
      </c>
      <c r="V37" s="75"/>
      <c r="W37" s="78"/>
      <c r="X37" s="250" t="s">
        <v>127</v>
      </c>
      <c r="Y37" s="328"/>
    </row>
    <row r="38" spans="3:25" ht="28.5" customHeight="1" thickBot="1">
      <c r="C38" s="262"/>
      <c r="D38" s="263"/>
      <c r="E38" s="266"/>
      <c r="F38" s="269"/>
      <c r="G38" s="6" t="s">
        <v>106</v>
      </c>
      <c r="H38" s="53"/>
      <c r="I38" s="53"/>
      <c r="J38" s="53"/>
      <c r="K38" s="84"/>
      <c r="L38" s="84"/>
      <c r="M38" s="84"/>
      <c r="N38" s="84"/>
      <c r="O38" s="84"/>
      <c r="P38" s="84"/>
      <c r="Q38" s="84"/>
      <c r="R38" s="84"/>
      <c r="S38" s="84"/>
      <c r="T38" s="85">
        <f t="shared" si="0"/>
        <v>0</v>
      </c>
      <c r="U38" s="85">
        <v>13000</v>
      </c>
      <c r="V38" s="84"/>
      <c r="W38" s="86"/>
      <c r="X38" s="329"/>
      <c r="Y38" s="330"/>
    </row>
    <row r="39" spans="3:25" ht="31.5" customHeight="1">
      <c r="C39" s="358" t="s">
        <v>134</v>
      </c>
      <c r="D39" s="14" t="s">
        <v>75</v>
      </c>
      <c r="E39" s="195" t="s">
        <v>91</v>
      </c>
      <c r="F39" s="204" t="s">
        <v>38</v>
      </c>
      <c r="G39" s="15"/>
      <c r="H39" s="51"/>
      <c r="I39" s="51"/>
      <c r="J39" s="51"/>
      <c r="K39" s="75"/>
      <c r="L39" s="75"/>
      <c r="M39" s="75"/>
      <c r="N39" s="75"/>
      <c r="O39" s="75"/>
      <c r="P39" s="75"/>
      <c r="Q39" s="75"/>
      <c r="R39" s="75"/>
      <c r="S39" s="75"/>
      <c r="T39" s="83">
        <f t="shared" si="0"/>
        <v>0</v>
      </c>
      <c r="U39" s="83"/>
      <c r="V39" s="75"/>
      <c r="W39" s="78"/>
      <c r="X39" s="297"/>
      <c r="Y39" s="298"/>
    </row>
    <row r="40" spans="3:25" ht="31.5" customHeight="1">
      <c r="C40" s="359"/>
      <c r="D40" s="16" t="s">
        <v>48</v>
      </c>
      <c r="E40" s="198" t="s">
        <v>100</v>
      </c>
      <c r="F40" s="200" t="s">
        <v>24</v>
      </c>
      <c r="G40" s="17"/>
      <c r="H40" s="58"/>
      <c r="I40" s="58"/>
      <c r="J40" s="58"/>
      <c r="K40" s="96"/>
      <c r="L40" s="96"/>
      <c r="M40" s="96"/>
      <c r="N40" s="96"/>
      <c r="O40" s="96"/>
      <c r="P40" s="96"/>
      <c r="Q40" s="96"/>
      <c r="R40" s="96"/>
      <c r="S40" s="96"/>
      <c r="T40" s="97">
        <f t="shared" si="0"/>
        <v>0</v>
      </c>
      <c r="U40" s="97"/>
      <c r="V40" s="96"/>
      <c r="W40" s="82"/>
      <c r="X40" s="309"/>
      <c r="Y40" s="310"/>
    </row>
    <row r="41" spans="3:25" ht="31.5" customHeight="1">
      <c r="C41" s="359"/>
      <c r="D41" s="18" t="s">
        <v>96</v>
      </c>
      <c r="E41" s="198" t="s">
        <v>97</v>
      </c>
      <c r="F41" s="200" t="s">
        <v>28</v>
      </c>
      <c r="G41" s="17"/>
      <c r="H41" s="58"/>
      <c r="I41" s="58"/>
      <c r="J41" s="58"/>
      <c r="K41" s="96"/>
      <c r="L41" s="96"/>
      <c r="M41" s="96"/>
      <c r="N41" s="96"/>
      <c r="O41" s="96"/>
      <c r="P41" s="96"/>
      <c r="Q41" s="96"/>
      <c r="R41" s="96"/>
      <c r="S41" s="96"/>
      <c r="T41" s="97">
        <f t="shared" si="0"/>
        <v>0</v>
      </c>
      <c r="U41" s="97"/>
      <c r="V41" s="96"/>
      <c r="W41" s="82"/>
      <c r="X41" s="309"/>
      <c r="Y41" s="310"/>
    </row>
    <row r="42" spans="3:25" ht="31.5" customHeight="1">
      <c r="C42" s="359"/>
      <c r="D42" s="18" t="s">
        <v>29</v>
      </c>
      <c r="E42" s="29" t="s">
        <v>101</v>
      </c>
      <c r="F42" s="200" t="s">
        <v>110</v>
      </c>
      <c r="G42" s="17"/>
      <c r="H42" s="58"/>
      <c r="I42" s="58"/>
      <c r="J42" s="58"/>
      <c r="K42" s="96"/>
      <c r="L42" s="96"/>
      <c r="M42" s="96"/>
      <c r="N42" s="96"/>
      <c r="O42" s="96"/>
      <c r="P42" s="96"/>
      <c r="Q42" s="96"/>
      <c r="R42" s="96"/>
      <c r="S42" s="96"/>
      <c r="T42" s="97">
        <f t="shared" si="0"/>
        <v>0</v>
      </c>
      <c r="U42" s="97"/>
      <c r="V42" s="96"/>
      <c r="W42" s="82"/>
      <c r="X42" s="309"/>
      <c r="Y42" s="310"/>
    </row>
    <row r="43" spans="3:25" ht="31.5" customHeight="1" thickBot="1">
      <c r="C43" s="359"/>
      <c r="D43" s="19" t="s">
        <v>30</v>
      </c>
      <c r="E43" s="196" t="s">
        <v>98</v>
      </c>
      <c r="F43" s="203" t="s">
        <v>31</v>
      </c>
      <c r="G43" s="20"/>
      <c r="H43" s="53"/>
      <c r="I43" s="53"/>
      <c r="J43" s="53"/>
      <c r="K43" s="84"/>
      <c r="L43" s="84"/>
      <c r="M43" s="84"/>
      <c r="N43" s="84"/>
      <c r="O43" s="84"/>
      <c r="P43" s="84"/>
      <c r="Q43" s="84"/>
      <c r="R43" s="84"/>
      <c r="S43" s="84"/>
      <c r="T43" s="85">
        <f t="shared" si="0"/>
        <v>0</v>
      </c>
      <c r="U43" s="85"/>
      <c r="V43" s="84"/>
      <c r="W43" s="86"/>
      <c r="X43" s="307"/>
      <c r="Y43" s="308"/>
    </row>
    <row r="44" spans="3:25" ht="31.5" customHeight="1">
      <c r="C44" s="359"/>
      <c r="D44" s="21" t="s">
        <v>76</v>
      </c>
      <c r="E44" s="36"/>
      <c r="F44" s="37"/>
      <c r="G44" s="22" t="s">
        <v>12</v>
      </c>
      <c r="H44" s="51"/>
      <c r="I44" s="51"/>
      <c r="J44" s="51"/>
      <c r="K44" s="75"/>
      <c r="L44" s="75">
        <v>20030</v>
      </c>
      <c r="M44" s="75"/>
      <c r="N44" s="75"/>
      <c r="O44" s="75"/>
      <c r="P44" s="75"/>
      <c r="Q44" s="75"/>
      <c r="R44" s="75"/>
      <c r="S44" s="75"/>
      <c r="T44" s="83">
        <f t="shared" si="0"/>
        <v>20030</v>
      </c>
      <c r="U44" s="83">
        <v>18000</v>
      </c>
      <c r="V44" s="75"/>
      <c r="W44" s="78"/>
      <c r="X44" s="305" t="s">
        <v>128</v>
      </c>
      <c r="Y44" s="306"/>
    </row>
    <row r="45" spans="3:25" ht="31.5" customHeight="1">
      <c r="C45" s="359"/>
      <c r="D45" s="23" t="s">
        <v>49</v>
      </c>
      <c r="E45" s="38"/>
      <c r="F45" s="39"/>
      <c r="G45" s="24" t="s">
        <v>13</v>
      </c>
      <c r="H45" s="60"/>
      <c r="I45" s="60"/>
      <c r="J45" s="60"/>
      <c r="K45" s="104"/>
      <c r="L45" s="104">
        <v>40000</v>
      </c>
      <c r="M45" s="104"/>
      <c r="N45" s="104"/>
      <c r="O45" s="104"/>
      <c r="P45" s="104"/>
      <c r="Q45" s="104"/>
      <c r="R45" s="104"/>
      <c r="S45" s="104"/>
      <c r="T45" s="105">
        <f t="shared" si="0"/>
        <v>40000</v>
      </c>
      <c r="U45" s="105">
        <v>40000</v>
      </c>
      <c r="V45" s="104"/>
      <c r="W45" s="106"/>
      <c r="X45" s="313" t="s">
        <v>129</v>
      </c>
      <c r="Y45" s="314"/>
    </row>
    <row r="46" spans="3:25" ht="31.5" customHeight="1">
      <c r="C46" s="359"/>
      <c r="D46" s="23" t="s">
        <v>77</v>
      </c>
      <c r="E46" s="38"/>
      <c r="F46" s="39"/>
      <c r="G46" s="24" t="s">
        <v>15</v>
      </c>
      <c r="H46" s="60">
        <v>20000</v>
      </c>
      <c r="I46" s="60">
        <v>0</v>
      </c>
      <c r="J46" s="60"/>
      <c r="K46" s="104"/>
      <c r="L46" s="104"/>
      <c r="M46" s="104"/>
      <c r="N46" s="104"/>
      <c r="O46" s="104"/>
      <c r="P46" s="104"/>
      <c r="Q46" s="104"/>
      <c r="R46" s="104"/>
      <c r="S46" s="104"/>
      <c r="T46" s="105">
        <f t="shared" si="0"/>
        <v>20000</v>
      </c>
      <c r="U46" s="105">
        <v>20000</v>
      </c>
      <c r="V46" s="104"/>
      <c r="W46" s="106"/>
      <c r="X46" s="313"/>
      <c r="Y46" s="314"/>
    </row>
    <row r="47" spans="3:25" ht="31.5" customHeight="1" thickBot="1">
      <c r="C47" s="360"/>
      <c r="D47" s="25" t="s">
        <v>78</v>
      </c>
      <c r="E47" s="40"/>
      <c r="F47" s="41"/>
      <c r="G47" s="26" t="s">
        <v>79</v>
      </c>
      <c r="H47" s="53"/>
      <c r="I47" s="53"/>
      <c r="J47" s="53"/>
      <c r="K47" s="84"/>
      <c r="L47" s="84"/>
      <c r="M47" s="84"/>
      <c r="N47" s="84"/>
      <c r="O47" s="84"/>
      <c r="P47" s="84"/>
      <c r="Q47" s="84"/>
      <c r="R47" s="84"/>
      <c r="S47" s="84"/>
      <c r="T47" s="85">
        <f t="shared" si="0"/>
        <v>0</v>
      </c>
      <c r="U47" s="85">
        <v>20000</v>
      </c>
      <c r="V47" s="84"/>
      <c r="W47" s="86"/>
      <c r="X47" s="303"/>
      <c r="Y47" s="304"/>
    </row>
    <row r="48" spans="3:25" ht="31.5" customHeight="1" thickBot="1">
      <c r="C48" s="270" t="s">
        <v>108</v>
      </c>
      <c r="D48" s="357"/>
      <c r="E48" s="202"/>
      <c r="F48" s="202"/>
      <c r="G48" s="202"/>
      <c r="H48" s="64">
        <v>57579</v>
      </c>
      <c r="I48" s="64">
        <v>0</v>
      </c>
      <c r="J48" s="64"/>
      <c r="K48" s="110"/>
      <c r="L48" s="110"/>
      <c r="M48" s="110">
        <v>250</v>
      </c>
      <c r="N48" s="110"/>
      <c r="O48" s="110">
        <v>4207</v>
      </c>
      <c r="P48" s="110"/>
      <c r="Q48" s="110"/>
      <c r="R48" s="110"/>
      <c r="S48" s="110"/>
      <c r="T48" s="118">
        <f t="shared" si="0"/>
        <v>62036</v>
      </c>
      <c r="U48" s="118">
        <v>28000</v>
      </c>
      <c r="V48" s="110"/>
      <c r="W48" s="111"/>
      <c r="X48" s="311" t="s">
        <v>130</v>
      </c>
      <c r="Y48" s="312"/>
    </row>
    <row r="49" spans="1:25" ht="31.5" customHeight="1">
      <c r="C49" s="258" t="s">
        <v>80</v>
      </c>
      <c r="D49" s="259"/>
      <c r="E49" s="369" t="s">
        <v>81</v>
      </c>
      <c r="F49" s="370"/>
      <c r="G49" s="7" t="s">
        <v>82</v>
      </c>
      <c r="H49" s="51">
        <v>49382</v>
      </c>
      <c r="I49" s="51">
        <v>26767</v>
      </c>
      <c r="J49" s="51">
        <v>26871</v>
      </c>
      <c r="K49" s="75">
        <v>26552</v>
      </c>
      <c r="L49" s="75">
        <v>26882</v>
      </c>
      <c r="M49" s="75">
        <v>26812</v>
      </c>
      <c r="N49" s="75">
        <v>26642</v>
      </c>
      <c r="O49" s="75">
        <v>26622</v>
      </c>
      <c r="P49" s="75">
        <v>26727</v>
      </c>
      <c r="Q49" s="75"/>
      <c r="R49" s="75"/>
      <c r="S49" s="75"/>
      <c r="T49" s="83">
        <f t="shared" si="0"/>
        <v>263257</v>
      </c>
      <c r="U49" s="83">
        <v>330000</v>
      </c>
      <c r="V49" s="75"/>
      <c r="W49" s="78"/>
      <c r="X49" s="299" t="s">
        <v>131</v>
      </c>
      <c r="Y49" s="300"/>
    </row>
    <row r="50" spans="1:25" ht="31.5" customHeight="1">
      <c r="C50" s="260"/>
      <c r="D50" s="261"/>
      <c r="E50" s="371" t="s">
        <v>83</v>
      </c>
      <c r="F50" s="372"/>
      <c r="G50" s="8" t="s">
        <v>50</v>
      </c>
      <c r="H50" s="58">
        <v>9791</v>
      </c>
      <c r="I50" s="58">
        <v>7292</v>
      </c>
      <c r="J50" s="58">
        <v>10124</v>
      </c>
      <c r="K50" s="96">
        <v>7287</v>
      </c>
      <c r="L50" s="96">
        <v>6181</v>
      </c>
      <c r="M50" s="96">
        <v>7786</v>
      </c>
      <c r="N50" s="96">
        <v>7254</v>
      </c>
      <c r="O50" s="96">
        <v>6846</v>
      </c>
      <c r="P50" s="96">
        <v>5908</v>
      </c>
      <c r="Q50" s="96"/>
      <c r="R50" s="96"/>
      <c r="S50" s="96"/>
      <c r="T50" s="93">
        <f t="shared" si="0"/>
        <v>68469</v>
      </c>
      <c r="U50" s="93">
        <v>80000</v>
      </c>
      <c r="V50" s="92"/>
      <c r="W50" s="82"/>
      <c r="X50" s="301" t="s">
        <v>132</v>
      </c>
      <c r="Y50" s="302"/>
    </row>
    <row r="51" spans="1:25" ht="31.5" customHeight="1" thickBot="1">
      <c r="C51" s="262"/>
      <c r="D51" s="263"/>
      <c r="E51" s="367" t="s">
        <v>84</v>
      </c>
      <c r="F51" s="368"/>
      <c r="G51" s="6" t="s">
        <v>85</v>
      </c>
      <c r="H51" s="57">
        <v>5000</v>
      </c>
      <c r="I51" s="57">
        <v>6000</v>
      </c>
      <c r="J51" s="57">
        <v>6000</v>
      </c>
      <c r="K51" s="94">
        <v>6000</v>
      </c>
      <c r="L51" s="94">
        <v>6000</v>
      </c>
      <c r="M51" s="94">
        <v>6000</v>
      </c>
      <c r="N51" s="94">
        <v>6000</v>
      </c>
      <c r="O51" s="94">
        <v>6000</v>
      </c>
      <c r="P51" s="94">
        <v>6000</v>
      </c>
      <c r="Q51" s="94"/>
      <c r="R51" s="94"/>
      <c r="S51" s="94"/>
      <c r="T51" s="95">
        <f t="shared" si="0"/>
        <v>53000</v>
      </c>
      <c r="U51" s="95">
        <v>66000</v>
      </c>
      <c r="V51" s="94"/>
      <c r="W51" s="86"/>
      <c r="X51" s="292" t="s">
        <v>133</v>
      </c>
      <c r="Y51" s="293"/>
    </row>
    <row r="52" spans="1:25" ht="29.25" customHeight="1">
      <c r="F52" s="365" t="s">
        <v>109</v>
      </c>
      <c r="G52" s="366"/>
      <c r="H52" s="119">
        <f t="shared" ref="H52:S52" si="1">SUM(H9:H51)</f>
        <v>422740</v>
      </c>
      <c r="I52" s="119">
        <f t="shared" si="1"/>
        <v>64272</v>
      </c>
      <c r="J52" s="119">
        <f t="shared" si="1"/>
        <v>86833</v>
      </c>
      <c r="K52" s="120">
        <f t="shared" si="1"/>
        <v>92133</v>
      </c>
      <c r="L52" s="120">
        <f t="shared" si="1"/>
        <v>122512</v>
      </c>
      <c r="M52" s="120">
        <f t="shared" si="1"/>
        <v>83346</v>
      </c>
      <c r="N52" s="120">
        <f t="shared" si="1"/>
        <v>91575</v>
      </c>
      <c r="O52" s="120">
        <f t="shared" si="1"/>
        <v>74243</v>
      </c>
      <c r="P52" s="120">
        <f t="shared" si="1"/>
        <v>89585</v>
      </c>
      <c r="Q52" s="120"/>
      <c r="R52" s="120">
        <f t="shared" si="1"/>
        <v>0</v>
      </c>
      <c r="S52" s="120">
        <f t="shared" si="1"/>
        <v>0</v>
      </c>
      <c r="T52" s="120">
        <f t="shared" si="0"/>
        <v>1127239</v>
      </c>
      <c r="U52" s="121">
        <f>SUM(U9:U51)</f>
        <v>1480000</v>
      </c>
      <c r="V52" s="122"/>
      <c r="W52" s="123"/>
      <c r="X52" s="124"/>
      <c r="Y52" s="125"/>
    </row>
    <row r="53" spans="1:25" ht="29.25" customHeight="1">
      <c r="F53" s="363" t="s">
        <v>17</v>
      </c>
      <c r="G53" s="364"/>
      <c r="H53" s="126">
        <f>+年度預算收入!F26</f>
        <v>516400</v>
      </c>
      <c r="I53" s="126">
        <f>+年度預算收入!G26</f>
        <v>347000</v>
      </c>
      <c r="J53" s="126">
        <f>+年度預算收入!H26</f>
        <v>206000</v>
      </c>
      <c r="K53" s="127">
        <f>+年度預算收入!I26</f>
        <v>90600</v>
      </c>
      <c r="L53" s="127">
        <f>+年度預算收入!J26</f>
        <v>70000</v>
      </c>
      <c r="M53" s="127">
        <f>+年度預算收入!K26</f>
        <v>80200</v>
      </c>
      <c r="N53" s="127">
        <f>+年度預算收入!L26</f>
        <v>40600</v>
      </c>
      <c r="O53" s="127">
        <f>+年度預算收入!M26</f>
        <v>85000</v>
      </c>
      <c r="P53" s="127">
        <f>+年度預算收入!N26</f>
        <v>12000</v>
      </c>
      <c r="Q53" s="127">
        <f>+年度預算收入!O26</f>
        <v>46000</v>
      </c>
      <c r="R53" s="127">
        <f>+年度預算收入!P26</f>
        <v>400</v>
      </c>
      <c r="S53" s="127">
        <f>+年度預算收入!Q26</f>
        <v>0</v>
      </c>
      <c r="T53" s="127">
        <f>+年度預算收入!R26</f>
        <v>1494200</v>
      </c>
      <c r="U53" s="128">
        <f>+年度預算收入!AN26</f>
        <v>0</v>
      </c>
      <c r="V53" s="129"/>
      <c r="W53" s="130"/>
      <c r="X53" s="131"/>
      <c r="Y53" s="132"/>
    </row>
    <row r="54" spans="1:25" ht="29.25" customHeight="1" thickBot="1">
      <c r="F54" s="361" t="s">
        <v>139</v>
      </c>
      <c r="G54" s="362"/>
      <c r="H54" s="133">
        <f>+H53-H52</f>
        <v>93660</v>
      </c>
      <c r="I54" s="133">
        <f>+I53-I52</f>
        <v>282728</v>
      </c>
      <c r="J54" s="133">
        <f t="shared" ref="J54:S54" si="2">+J53-J52</f>
        <v>119167</v>
      </c>
      <c r="K54" s="134">
        <f t="shared" si="2"/>
        <v>-1533</v>
      </c>
      <c r="L54" s="134">
        <f t="shared" si="2"/>
        <v>-52512</v>
      </c>
      <c r="M54" s="134">
        <f t="shared" si="2"/>
        <v>-3146</v>
      </c>
      <c r="N54" s="134">
        <f t="shared" si="2"/>
        <v>-50975</v>
      </c>
      <c r="O54" s="134">
        <f t="shared" si="2"/>
        <v>10757</v>
      </c>
      <c r="P54" s="134">
        <f t="shared" si="2"/>
        <v>-77585</v>
      </c>
      <c r="Q54" s="134">
        <f t="shared" si="2"/>
        <v>46000</v>
      </c>
      <c r="R54" s="134">
        <f t="shared" si="2"/>
        <v>400</v>
      </c>
      <c r="S54" s="134">
        <f t="shared" si="2"/>
        <v>0</v>
      </c>
      <c r="T54" s="134">
        <f>+T53-T52</f>
        <v>366961</v>
      </c>
      <c r="U54" s="135">
        <f>+U53-U52</f>
        <v>-1480000</v>
      </c>
      <c r="V54" s="136"/>
      <c r="W54" s="137"/>
      <c r="X54" s="189"/>
      <c r="Y54" s="139"/>
    </row>
    <row r="55" spans="1:25" ht="9" customHeight="1" thickBot="1"/>
    <row r="56" spans="1:25" ht="29.25" customHeight="1">
      <c r="A56" s="5"/>
      <c r="C56" s="374" t="s">
        <v>86</v>
      </c>
      <c r="D56" s="375"/>
      <c r="E56" s="375"/>
      <c r="F56" s="376">
        <v>343700</v>
      </c>
      <c r="G56" s="377"/>
    </row>
    <row r="57" spans="1:25" ht="28.5" customHeight="1" thickBot="1">
      <c r="A57" s="5"/>
      <c r="C57" s="378" t="s">
        <v>107</v>
      </c>
      <c r="D57" s="379"/>
      <c r="E57" s="379"/>
      <c r="F57" s="380">
        <v>30000</v>
      </c>
      <c r="G57" s="381"/>
    </row>
    <row r="58" spans="1:25" ht="27.75" customHeight="1" thickBot="1">
      <c r="C58" s="382" t="s">
        <v>151</v>
      </c>
      <c r="D58" s="383"/>
      <c r="E58" s="383"/>
      <c r="F58" s="384">
        <f>+F57+F56</f>
        <v>373700</v>
      </c>
      <c r="G58" s="385"/>
      <c r="U58" s="2"/>
      <c r="V58" s="2"/>
      <c r="W58" s="2"/>
      <c r="X58" s="2"/>
      <c r="Y58" s="2"/>
    </row>
    <row r="59" spans="1:25" ht="27.75">
      <c r="C59" s="373" t="s">
        <v>18</v>
      </c>
      <c r="D59" s="373"/>
      <c r="E59" s="373"/>
      <c r="F59" s="373"/>
      <c r="G59" s="373"/>
      <c r="H59" s="373"/>
      <c r="I59" s="373"/>
      <c r="J59" s="373"/>
      <c r="K59" s="373"/>
      <c r="L59" s="373"/>
      <c r="M59" s="373"/>
      <c r="N59" s="373"/>
      <c r="O59" s="373"/>
      <c r="P59" s="373"/>
      <c r="Q59" s="373"/>
      <c r="R59" s="373"/>
      <c r="S59" s="373"/>
      <c r="T59" s="373"/>
      <c r="U59" s="373"/>
      <c r="V59" s="50"/>
      <c r="W59" s="50"/>
      <c r="X59" s="50"/>
      <c r="Y59" s="50"/>
    </row>
    <row r="60" spans="1:25">
      <c r="G60" s="1"/>
    </row>
    <row r="63" spans="1:25" ht="19.5" customHeight="1"/>
    <row r="68" ht="20.25" customHeight="1"/>
    <row r="69" ht="18" customHeight="1"/>
    <row r="70" ht="18" customHeight="1"/>
    <row r="71" ht="18" customHeight="1"/>
  </sheetData>
  <mergeCells count="83">
    <mergeCell ref="C58:E58"/>
    <mergeCell ref="F58:G58"/>
    <mergeCell ref="C59:U59"/>
    <mergeCell ref="F52:G52"/>
    <mergeCell ref="F53:G53"/>
    <mergeCell ref="F54:G54"/>
    <mergeCell ref="C56:E56"/>
    <mergeCell ref="F56:G56"/>
    <mergeCell ref="C57:E57"/>
    <mergeCell ref="F57:G57"/>
    <mergeCell ref="C48:D48"/>
    <mergeCell ref="X48:Y48"/>
    <mergeCell ref="C49:D51"/>
    <mergeCell ref="E49:F49"/>
    <mergeCell ref="X49:Y49"/>
    <mergeCell ref="E50:F50"/>
    <mergeCell ref="X50:Y50"/>
    <mergeCell ref="E51:F51"/>
    <mergeCell ref="X51:Y51"/>
    <mergeCell ref="C39:C47"/>
    <mergeCell ref="X39:Y39"/>
    <mergeCell ref="X40:Y40"/>
    <mergeCell ref="X41:Y41"/>
    <mergeCell ref="X42:Y42"/>
    <mergeCell ref="X43:Y43"/>
    <mergeCell ref="X44:Y44"/>
    <mergeCell ref="X45:Y45"/>
    <mergeCell ref="X46:Y46"/>
    <mergeCell ref="X47:Y47"/>
    <mergeCell ref="C36:D36"/>
    <mergeCell ref="X36:Y36"/>
    <mergeCell ref="C37:D38"/>
    <mergeCell ref="E37:E38"/>
    <mergeCell ref="F37:F38"/>
    <mergeCell ref="X37:Y38"/>
    <mergeCell ref="C32:D34"/>
    <mergeCell ref="E32:E34"/>
    <mergeCell ref="F32:F34"/>
    <mergeCell ref="X32:Y34"/>
    <mergeCell ref="C35:D35"/>
    <mergeCell ref="X35:Y35"/>
    <mergeCell ref="C29:D30"/>
    <mergeCell ref="E29:E30"/>
    <mergeCell ref="F29:F30"/>
    <mergeCell ref="X29:Y30"/>
    <mergeCell ref="C31:D31"/>
    <mergeCell ref="X31:Y31"/>
    <mergeCell ref="C24:D27"/>
    <mergeCell ref="E24:E27"/>
    <mergeCell ref="F24:F27"/>
    <mergeCell ref="X24:Y27"/>
    <mergeCell ref="C28:D28"/>
    <mergeCell ref="X28:Y28"/>
    <mergeCell ref="C21:D22"/>
    <mergeCell ref="E21:E22"/>
    <mergeCell ref="F21:F22"/>
    <mergeCell ref="X21:Y22"/>
    <mergeCell ref="C23:D23"/>
    <mergeCell ref="X23:Y23"/>
    <mergeCell ref="C17:D19"/>
    <mergeCell ref="E17:E19"/>
    <mergeCell ref="F17:F19"/>
    <mergeCell ref="X17:Y19"/>
    <mergeCell ref="C20:D20"/>
    <mergeCell ref="X20:Y20"/>
    <mergeCell ref="C13:D13"/>
    <mergeCell ref="X13:Y13"/>
    <mergeCell ref="C14:D16"/>
    <mergeCell ref="E14:E16"/>
    <mergeCell ref="F14:F16"/>
    <mergeCell ref="X14:Y16"/>
    <mergeCell ref="C10:D10"/>
    <mergeCell ref="X10:Y10"/>
    <mergeCell ref="C11:D12"/>
    <mergeCell ref="E11:E12"/>
    <mergeCell ref="F11:F12"/>
    <mergeCell ref="X11:Y12"/>
    <mergeCell ref="C6:Y6"/>
    <mergeCell ref="C7:U7"/>
    <mergeCell ref="C8:D8"/>
    <mergeCell ref="X8:Y8"/>
    <mergeCell ref="C9:D9"/>
    <mergeCell ref="X9:Y9"/>
  </mergeCells>
  <phoneticPr fontId="1" type="noConversion"/>
  <printOptions horizontalCentered="1"/>
  <pageMargins left="0" right="0" top="0.39370078740157483" bottom="0" header="0" footer="0"/>
  <pageSetup paperSize="9" scale="49" orientation="portrait" r:id="rId1"/>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RowHeight="16.5"/>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已命名的範圍</vt:lpstr>
      </vt:variant>
      <vt:variant>
        <vt:i4>4</vt:i4>
      </vt:variant>
    </vt:vector>
  </HeadingPairs>
  <TitlesOfParts>
    <vt:vector size="9" baseType="lpstr">
      <vt:lpstr>年度預算收入</vt:lpstr>
      <vt:lpstr>年度預算支出</vt:lpstr>
      <vt:lpstr>年度結算收入 (2)</vt:lpstr>
      <vt:lpstr>年度結算支出 (2)</vt:lpstr>
      <vt:lpstr>Sheet1</vt:lpstr>
      <vt:lpstr>'年度結算支出 (2)'!Print_Area</vt:lpstr>
      <vt:lpstr>'年度結算收入 (2)'!Print_Area</vt:lpstr>
      <vt:lpstr>年度預算支出!Print_Area</vt:lpstr>
      <vt:lpstr>年度預算收入!Print_Area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翁秘書</cp:lastModifiedBy>
  <cp:lastPrinted>2015-01-06T02:34:27Z</cp:lastPrinted>
  <dcterms:created xsi:type="dcterms:W3CDTF">2001-01-16T02:08:53Z</dcterms:created>
  <dcterms:modified xsi:type="dcterms:W3CDTF">2015-01-07T03:06:59Z</dcterms:modified>
</cp:coreProperties>
</file>